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Q:\◆保健事業課\4.会場別健診\令和７年度会場別健診\秋（実施期間11～12月）\3.作成ツール＆作成例\"/>
    </mc:Choice>
  </mc:AlternateContent>
  <xr:revisionPtr revIDLastSave="0" documentId="13_ncr:1_{4891B508-8892-4C6D-9162-10B9FD529375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入力" sheetId="1" r:id="rId1"/>
    <sheet name="申込書" sheetId="2" r:id="rId2"/>
    <sheet name="医療機関データ" sheetId="3" r:id="rId3"/>
  </sheets>
  <definedNames>
    <definedName name="_xlnm.Print_Area" localSheetId="1">申込書!$A$1:$M$189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7" i="2" l="1"/>
  <c r="I178" i="2"/>
  <c r="I179" i="2"/>
  <c r="I180" i="2"/>
  <c r="I181" i="2"/>
  <c r="I182" i="2"/>
  <c r="I183" i="2"/>
  <c r="I184" i="2"/>
  <c r="I185" i="2"/>
  <c r="I176" i="2"/>
  <c r="I158" i="2"/>
  <c r="I159" i="2"/>
  <c r="I160" i="2"/>
  <c r="I161" i="2"/>
  <c r="I162" i="2"/>
  <c r="I163" i="2"/>
  <c r="I164" i="2"/>
  <c r="I165" i="2"/>
  <c r="I166" i="2"/>
  <c r="I157" i="2"/>
  <c r="I139" i="2"/>
  <c r="I140" i="2"/>
  <c r="I141" i="2"/>
  <c r="I142" i="2"/>
  <c r="I143" i="2"/>
  <c r="I144" i="2"/>
  <c r="I145" i="2"/>
  <c r="I146" i="2"/>
  <c r="I147" i="2"/>
  <c r="I138" i="2"/>
  <c r="I120" i="2"/>
  <c r="I121" i="2"/>
  <c r="I122" i="2"/>
  <c r="I123" i="2"/>
  <c r="I124" i="2"/>
  <c r="I125" i="2"/>
  <c r="I126" i="2"/>
  <c r="I127" i="2"/>
  <c r="I128" i="2"/>
  <c r="I119" i="2"/>
  <c r="I101" i="2"/>
  <c r="I102" i="2"/>
  <c r="I103" i="2"/>
  <c r="I104" i="2"/>
  <c r="I105" i="2"/>
  <c r="I106" i="2"/>
  <c r="I107" i="2"/>
  <c r="I108" i="2"/>
  <c r="I109" i="2"/>
  <c r="I100" i="2"/>
  <c r="I82" i="2"/>
  <c r="I83" i="2"/>
  <c r="I84" i="2"/>
  <c r="I85" i="2"/>
  <c r="I86" i="2"/>
  <c r="I87" i="2"/>
  <c r="I88" i="2"/>
  <c r="I89" i="2"/>
  <c r="I90" i="2"/>
  <c r="I81" i="2"/>
  <c r="I63" i="2"/>
  <c r="I64" i="2"/>
  <c r="I65" i="2"/>
  <c r="I66" i="2"/>
  <c r="I67" i="2"/>
  <c r="I68" i="2"/>
  <c r="I69" i="2"/>
  <c r="I70" i="2"/>
  <c r="I71" i="2"/>
  <c r="I62" i="2"/>
  <c r="I44" i="2"/>
  <c r="I45" i="2"/>
  <c r="I46" i="2"/>
  <c r="I47" i="2"/>
  <c r="I48" i="2"/>
  <c r="I49" i="2"/>
  <c r="I50" i="2"/>
  <c r="I51" i="2"/>
  <c r="I52" i="2"/>
  <c r="I43" i="2"/>
  <c r="I25" i="2"/>
  <c r="I26" i="2"/>
  <c r="I27" i="2"/>
  <c r="I28" i="2"/>
  <c r="I29" i="2"/>
  <c r="I30" i="2"/>
  <c r="I31" i="2"/>
  <c r="I32" i="2"/>
  <c r="I33" i="2"/>
  <c r="I24" i="2"/>
  <c r="I5" i="2"/>
  <c r="I6" i="2"/>
  <c r="I7" i="2"/>
  <c r="I8" i="2"/>
  <c r="I9" i="2"/>
  <c r="I10" i="2"/>
  <c r="I11" i="2"/>
  <c r="I12" i="2"/>
  <c r="I13" i="2"/>
  <c r="I14" i="2"/>
  <c r="F177" i="2"/>
  <c r="F178" i="2"/>
  <c r="F179" i="2"/>
  <c r="F180" i="2"/>
  <c r="F181" i="2"/>
  <c r="F182" i="2"/>
  <c r="F183" i="2"/>
  <c r="F184" i="2"/>
  <c r="F185" i="2"/>
  <c r="F176" i="2"/>
  <c r="F158" i="2"/>
  <c r="F159" i="2"/>
  <c r="F160" i="2"/>
  <c r="F161" i="2"/>
  <c r="F162" i="2"/>
  <c r="F163" i="2"/>
  <c r="F164" i="2"/>
  <c r="F165" i="2"/>
  <c r="F166" i="2"/>
  <c r="F157" i="2"/>
  <c r="F139" i="2"/>
  <c r="F140" i="2"/>
  <c r="F141" i="2"/>
  <c r="F142" i="2"/>
  <c r="F143" i="2"/>
  <c r="F144" i="2"/>
  <c r="F145" i="2"/>
  <c r="F146" i="2"/>
  <c r="F147" i="2"/>
  <c r="F138" i="2"/>
  <c r="F120" i="2"/>
  <c r="F121" i="2"/>
  <c r="F122" i="2"/>
  <c r="F123" i="2"/>
  <c r="F124" i="2"/>
  <c r="F125" i="2"/>
  <c r="F126" i="2"/>
  <c r="F127" i="2"/>
  <c r="F128" i="2"/>
  <c r="F119" i="2"/>
  <c r="F101" i="2"/>
  <c r="F102" i="2"/>
  <c r="F103" i="2"/>
  <c r="F104" i="2"/>
  <c r="F105" i="2"/>
  <c r="F106" i="2"/>
  <c r="F107" i="2"/>
  <c r="F108" i="2"/>
  <c r="F109" i="2"/>
  <c r="F100" i="2"/>
  <c r="F82" i="2"/>
  <c r="F83" i="2"/>
  <c r="F84" i="2"/>
  <c r="F85" i="2"/>
  <c r="F86" i="2"/>
  <c r="F87" i="2"/>
  <c r="F88" i="2"/>
  <c r="F89" i="2"/>
  <c r="F90" i="2"/>
  <c r="F81" i="2"/>
  <c r="F63" i="2"/>
  <c r="F64" i="2"/>
  <c r="F65" i="2"/>
  <c r="F66" i="2"/>
  <c r="F67" i="2"/>
  <c r="F68" i="2"/>
  <c r="F69" i="2"/>
  <c r="F70" i="2"/>
  <c r="F71" i="2"/>
  <c r="F62" i="2"/>
  <c r="F44" i="2"/>
  <c r="F45" i="2"/>
  <c r="F46" i="2"/>
  <c r="F47" i="2"/>
  <c r="F48" i="2"/>
  <c r="F49" i="2"/>
  <c r="F50" i="2"/>
  <c r="F51" i="2"/>
  <c r="F52" i="2"/>
  <c r="F43" i="2"/>
  <c r="A43" i="2"/>
  <c r="B43" i="2"/>
  <c r="C43" i="2"/>
  <c r="D43" i="2"/>
  <c r="E43" i="2"/>
  <c r="G43" i="2"/>
  <c r="H43" i="2"/>
  <c r="J43" i="2"/>
  <c r="K43" i="2"/>
  <c r="L43" i="2"/>
  <c r="M43" i="2"/>
  <c r="A44" i="2"/>
  <c r="B44" i="2"/>
  <c r="C44" i="2"/>
  <c r="D44" i="2"/>
  <c r="E44" i="2"/>
  <c r="G44" i="2"/>
  <c r="H44" i="2"/>
  <c r="J44" i="2"/>
  <c r="K44" i="2"/>
  <c r="L44" i="2"/>
  <c r="M44" i="2"/>
  <c r="A45" i="2"/>
  <c r="B45" i="2"/>
  <c r="C45" i="2"/>
  <c r="D45" i="2"/>
  <c r="E45" i="2"/>
  <c r="G45" i="2"/>
  <c r="H45" i="2"/>
  <c r="J45" i="2"/>
  <c r="K45" i="2"/>
  <c r="L45" i="2"/>
  <c r="M45" i="2"/>
  <c r="A46" i="2"/>
  <c r="B46" i="2"/>
  <c r="C46" i="2"/>
  <c r="D46" i="2"/>
  <c r="E46" i="2"/>
  <c r="G46" i="2"/>
  <c r="H46" i="2"/>
  <c r="J46" i="2"/>
  <c r="K46" i="2"/>
  <c r="L46" i="2"/>
  <c r="M46" i="2"/>
  <c r="A47" i="2"/>
  <c r="B47" i="2"/>
  <c r="C47" i="2"/>
  <c r="D47" i="2"/>
  <c r="E47" i="2"/>
  <c r="G47" i="2"/>
  <c r="H47" i="2"/>
  <c r="J47" i="2"/>
  <c r="K47" i="2"/>
  <c r="L47" i="2"/>
  <c r="M47" i="2"/>
  <c r="A48" i="2"/>
  <c r="B48" i="2"/>
  <c r="C48" i="2"/>
  <c r="D48" i="2"/>
  <c r="E48" i="2"/>
  <c r="G48" i="2"/>
  <c r="H48" i="2"/>
  <c r="J48" i="2"/>
  <c r="K48" i="2"/>
  <c r="L48" i="2"/>
  <c r="M48" i="2"/>
  <c r="A49" i="2"/>
  <c r="B49" i="2"/>
  <c r="C49" i="2"/>
  <c r="D49" i="2"/>
  <c r="E49" i="2"/>
  <c r="G49" i="2"/>
  <c r="H49" i="2"/>
  <c r="J49" i="2"/>
  <c r="K49" i="2"/>
  <c r="L49" i="2"/>
  <c r="M49" i="2"/>
  <c r="A50" i="2"/>
  <c r="B50" i="2"/>
  <c r="C50" i="2"/>
  <c r="D50" i="2"/>
  <c r="E50" i="2"/>
  <c r="G50" i="2"/>
  <c r="H50" i="2"/>
  <c r="J50" i="2"/>
  <c r="K50" i="2"/>
  <c r="L50" i="2"/>
  <c r="M50" i="2"/>
  <c r="A51" i="2"/>
  <c r="B51" i="2"/>
  <c r="C51" i="2"/>
  <c r="D51" i="2"/>
  <c r="E51" i="2"/>
  <c r="G51" i="2"/>
  <c r="H51" i="2"/>
  <c r="J51" i="2"/>
  <c r="K51" i="2"/>
  <c r="L51" i="2"/>
  <c r="M51" i="2"/>
  <c r="A52" i="2"/>
  <c r="B52" i="2"/>
  <c r="C52" i="2"/>
  <c r="D52" i="2"/>
  <c r="E52" i="2"/>
  <c r="G52" i="2"/>
  <c r="H52" i="2"/>
  <c r="J52" i="2"/>
  <c r="K52" i="2"/>
  <c r="L52" i="2"/>
  <c r="M52" i="2"/>
  <c r="F25" i="2"/>
  <c r="F26" i="2"/>
  <c r="F27" i="2"/>
  <c r="F28" i="2"/>
  <c r="F29" i="2"/>
  <c r="F30" i="2"/>
  <c r="F31" i="2"/>
  <c r="F32" i="2"/>
  <c r="F33" i="2"/>
  <c r="F24" i="2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9" i="1"/>
  <c r="F14" i="2" l="1"/>
  <c r="F6" i="2"/>
  <c r="F7" i="2"/>
  <c r="F8" i="2"/>
  <c r="F9" i="2"/>
  <c r="F10" i="2"/>
  <c r="F11" i="2"/>
  <c r="F12" i="2"/>
  <c r="F13" i="2"/>
  <c r="F5" i="2"/>
  <c r="H37" i="2"/>
  <c r="H56" i="2" s="1"/>
  <c r="H75" i="2" s="1"/>
  <c r="H94" i="2" s="1"/>
  <c r="H113" i="2" s="1"/>
  <c r="H132" i="2" s="1"/>
  <c r="H151" i="2" s="1"/>
  <c r="H170" i="2" s="1"/>
  <c r="H189" i="2" s="1"/>
  <c r="O108" i="1" l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R10" i="1" l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R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Q9" i="1"/>
  <c r="M9" i="1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9" i="1" l="1"/>
  <c r="A177" i="2"/>
  <c r="B177" i="2"/>
  <c r="C177" i="2"/>
  <c r="D177" i="2"/>
  <c r="E177" i="2"/>
  <c r="G177" i="2"/>
  <c r="H177" i="2"/>
  <c r="J177" i="2"/>
  <c r="K177" i="2"/>
  <c r="M177" i="2"/>
  <c r="A178" i="2"/>
  <c r="B178" i="2"/>
  <c r="C178" i="2"/>
  <c r="D178" i="2"/>
  <c r="E178" i="2"/>
  <c r="G178" i="2"/>
  <c r="H178" i="2"/>
  <c r="J178" i="2"/>
  <c r="K178" i="2"/>
  <c r="M178" i="2"/>
  <c r="A179" i="2"/>
  <c r="B179" i="2"/>
  <c r="C179" i="2"/>
  <c r="D179" i="2"/>
  <c r="E179" i="2"/>
  <c r="G179" i="2"/>
  <c r="H179" i="2"/>
  <c r="J179" i="2"/>
  <c r="K179" i="2"/>
  <c r="M179" i="2"/>
  <c r="A180" i="2"/>
  <c r="B180" i="2"/>
  <c r="C180" i="2"/>
  <c r="D180" i="2"/>
  <c r="E180" i="2"/>
  <c r="G180" i="2"/>
  <c r="H180" i="2"/>
  <c r="J180" i="2"/>
  <c r="K180" i="2"/>
  <c r="M180" i="2"/>
  <c r="A181" i="2"/>
  <c r="B181" i="2"/>
  <c r="C181" i="2"/>
  <c r="D181" i="2"/>
  <c r="E181" i="2"/>
  <c r="G181" i="2"/>
  <c r="H181" i="2"/>
  <c r="J181" i="2"/>
  <c r="K181" i="2"/>
  <c r="M181" i="2"/>
  <c r="A182" i="2"/>
  <c r="B182" i="2"/>
  <c r="C182" i="2"/>
  <c r="D182" i="2"/>
  <c r="E182" i="2"/>
  <c r="G182" i="2"/>
  <c r="H182" i="2"/>
  <c r="J182" i="2"/>
  <c r="K182" i="2"/>
  <c r="M182" i="2"/>
  <c r="A183" i="2"/>
  <c r="B183" i="2"/>
  <c r="C183" i="2"/>
  <c r="D183" i="2"/>
  <c r="E183" i="2"/>
  <c r="G183" i="2"/>
  <c r="H183" i="2"/>
  <c r="J183" i="2"/>
  <c r="K183" i="2"/>
  <c r="M183" i="2"/>
  <c r="A184" i="2"/>
  <c r="B184" i="2"/>
  <c r="C184" i="2"/>
  <c r="D184" i="2"/>
  <c r="E184" i="2"/>
  <c r="G184" i="2"/>
  <c r="H184" i="2"/>
  <c r="J184" i="2"/>
  <c r="K184" i="2"/>
  <c r="M184" i="2"/>
  <c r="A185" i="2"/>
  <c r="B185" i="2"/>
  <c r="C185" i="2"/>
  <c r="D185" i="2"/>
  <c r="E185" i="2"/>
  <c r="G185" i="2"/>
  <c r="H185" i="2"/>
  <c r="J185" i="2"/>
  <c r="K185" i="2"/>
  <c r="M185" i="2"/>
  <c r="M176" i="2"/>
  <c r="K176" i="2"/>
  <c r="J176" i="2"/>
  <c r="H176" i="2"/>
  <c r="G176" i="2"/>
  <c r="E176" i="2"/>
  <c r="D176" i="2"/>
  <c r="C176" i="2"/>
  <c r="B176" i="2"/>
  <c r="A176" i="2"/>
  <c r="A172" i="2"/>
  <c r="A158" i="2"/>
  <c r="B158" i="2"/>
  <c r="C158" i="2"/>
  <c r="D158" i="2"/>
  <c r="E158" i="2"/>
  <c r="G158" i="2"/>
  <c r="H158" i="2"/>
  <c r="J158" i="2"/>
  <c r="K158" i="2"/>
  <c r="M158" i="2"/>
  <c r="A159" i="2"/>
  <c r="B159" i="2"/>
  <c r="C159" i="2"/>
  <c r="D159" i="2"/>
  <c r="E159" i="2"/>
  <c r="G159" i="2"/>
  <c r="H159" i="2"/>
  <c r="J159" i="2"/>
  <c r="K159" i="2"/>
  <c r="M159" i="2"/>
  <c r="A160" i="2"/>
  <c r="B160" i="2"/>
  <c r="C160" i="2"/>
  <c r="D160" i="2"/>
  <c r="E160" i="2"/>
  <c r="G160" i="2"/>
  <c r="H160" i="2"/>
  <c r="J160" i="2"/>
  <c r="K160" i="2"/>
  <c r="M160" i="2"/>
  <c r="A161" i="2"/>
  <c r="B161" i="2"/>
  <c r="C161" i="2"/>
  <c r="D161" i="2"/>
  <c r="E161" i="2"/>
  <c r="G161" i="2"/>
  <c r="H161" i="2"/>
  <c r="J161" i="2"/>
  <c r="K161" i="2"/>
  <c r="M161" i="2"/>
  <c r="A162" i="2"/>
  <c r="B162" i="2"/>
  <c r="C162" i="2"/>
  <c r="D162" i="2"/>
  <c r="E162" i="2"/>
  <c r="G162" i="2"/>
  <c r="H162" i="2"/>
  <c r="J162" i="2"/>
  <c r="K162" i="2"/>
  <c r="M162" i="2"/>
  <c r="A163" i="2"/>
  <c r="B163" i="2"/>
  <c r="C163" i="2"/>
  <c r="D163" i="2"/>
  <c r="E163" i="2"/>
  <c r="G163" i="2"/>
  <c r="H163" i="2"/>
  <c r="J163" i="2"/>
  <c r="K163" i="2"/>
  <c r="M163" i="2"/>
  <c r="A164" i="2"/>
  <c r="B164" i="2"/>
  <c r="C164" i="2"/>
  <c r="D164" i="2"/>
  <c r="E164" i="2"/>
  <c r="G164" i="2"/>
  <c r="H164" i="2"/>
  <c r="J164" i="2"/>
  <c r="K164" i="2"/>
  <c r="M164" i="2"/>
  <c r="A165" i="2"/>
  <c r="B165" i="2"/>
  <c r="C165" i="2"/>
  <c r="D165" i="2"/>
  <c r="E165" i="2"/>
  <c r="G165" i="2"/>
  <c r="H165" i="2"/>
  <c r="J165" i="2"/>
  <c r="K165" i="2"/>
  <c r="M165" i="2"/>
  <c r="A166" i="2"/>
  <c r="B166" i="2"/>
  <c r="C166" i="2"/>
  <c r="D166" i="2"/>
  <c r="E166" i="2"/>
  <c r="G166" i="2"/>
  <c r="H166" i="2"/>
  <c r="J166" i="2"/>
  <c r="K166" i="2"/>
  <c r="M166" i="2"/>
  <c r="M157" i="2"/>
  <c r="K157" i="2"/>
  <c r="J157" i="2"/>
  <c r="H157" i="2"/>
  <c r="G157" i="2"/>
  <c r="E157" i="2"/>
  <c r="D157" i="2"/>
  <c r="C157" i="2"/>
  <c r="B157" i="2"/>
  <c r="A157" i="2"/>
  <c r="A153" i="2"/>
  <c r="A139" i="2"/>
  <c r="B139" i="2"/>
  <c r="C139" i="2"/>
  <c r="D139" i="2"/>
  <c r="E139" i="2"/>
  <c r="G139" i="2"/>
  <c r="H139" i="2"/>
  <c r="J139" i="2"/>
  <c r="K139" i="2"/>
  <c r="M139" i="2"/>
  <c r="A140" i="2"/>
  <c r="B140" i="2"/>
  <c r="C140" i="2"/>
  <c r="D140" i="2"/>
  <c r="E140" i="2"/>
  <c r="G140" i="2"/>
  <c r="H140" i="2"/>
  <c r="J140" i="2"/>
  <c r="K140" i="2"/>
  <c r="M140" i="2"/>
  <c r="A141" i="2"/>
  <c r="B141" i="2"/>
  <c r="C141" i="2"/>
  <c r="D141" i="2"/>
  <c r="E141" i="2"/>
  <c r="G141" i="2"/>
  <c r="H141" i="2"/>
  <c r="J141" i="2"/>
  <c r="K141" i="2"/>
  <c r="M141" i="2"/>
  <c r="A142" i="2"/>
  <c r="B142" i="2"/>
  <c r="C142" i="2"/>
  <c r="D142" i="2"/>
  <c r="E142" i="2"/>
  <c r="G142" i="2"/>
  <c r="H142" i="2"/>
  <c r="J142" i="2"/>
  <c r="K142" i="2"/>
  <c r="M142" i="2"/>
  <c r="A143" i="2"/>
  <c r="B143" i="2"/>
  <c r="C143" i="2"/>
  <c r="D143" i="2"/>
  <c r="E143" i="2"/>
  <c r="G143" i="2"/>
  <c r="H143" i="2"/>
  <c r="J143" i="2"/>
  <c r="K143" i="2"/>
  <c r="M143" i="2"/>
  <c r="A144" i="2"/>
  <c r="B144" i="2"/>
  <c r="C144" i="2"/>
  <c r="D144" i="2"/>
  <c r="E144" i="2"/>
  <c r="G144" i="2"/>
  <c r="H144" i="2"/>
  <c r="J144" i="2"/>
  <c r="K144" i="2"/>
  <c r="M144" i="2"/>
  <c r="A145" i="2"/>
  <c r="B145" i="2"/>
  <c r="C145" i="2"/>
  <c r="D145" i="2"/>
  <c r="E145" i="2"/>
  <c r="G145" i="2"/>
  <c r="H145" i="2"/>
  <c r="J145" i="2"/>
  <c r="K145" i="2"/>
  <c r="M145" i="2"/>
  <c r="A146" i="2"/>
  <c r="B146" i="2"/>
  <c r="C146" i="2"/>
  <c r="D146" i="2"/>
  <c r="E146" i="2"/>
  <c r="G146" i="2"/>
  <c r="H146" i="2"/>
  <c r="J146" i="2"/>
  <c r="K146" i="2"/>
  <c r="M146" i="2"/>
  <c r="A147" i="2"/>
  <c r="B147" i="2"/>
  <c r="C147" i="2"/>
  <c r="D147" i="2"/>
  <c r="E147" i="2"/>
  <c r="G147" i="2"/>
  <c r="H147" i="2"/>
  <c r="J147" i="2"/>
  <c r="K147" i="2"/>
  <c r="M147" i="2"/>
  <c r="M138" i="2"/>
  <c r="K138" i="2"/>
  <c r="J138" i="2"/>
  <c r="H138" i="2"/>
  <c r="G138" i="2"/>
  <c r="E138" i="2"/>
  <c r="D138" i="2"/>
  <c r="C138" i="2"/>
  <c r="B138" i="2"/>
  <c r="A138" i="2"/>
  <c r="A134" i="2"/>
  <c r="A120" i="2"/>
  <c r="B120" i="2"/>
  <c r="C120" i="2"/>
  <c r="D120" i="2"/>
  <c r="E120" i="2"/>
  <c r="G120" i="2"/>
  <c r="H120" i="2"/>
  <c r="J120" i="2"/>
  <c r="K120" i="2"/>
  <c r="M120" i="2"/>
  <c r="A121" i="2"/>
  <c r="B121" i="2"/>
  <c r="C121" i="2"/>
  <c r="D121" i="2"/>
  <c r="E121" i="2"/>
  <c r="G121" i="2"/>
  <c r="H121" i="2"/>
  <c r="J121" i="2"/>
  <c r="K121" i="2"/>
  <c r="M121" i="2"/>
  <c r="A122" i="2"/>
  <c r="B122" i="2"/>
  <c r="C122" i="2"/>
  <c r="D122" i="2"/>
  <c r="E122" i="2"/>
  <c r="G122" i="2"/>
  <c r="H122" i="2"/>
  <c r="J122" i="2"/>
  <c r="K122" i="2"/>
  <c r="M122" i="2"/>
  <c r="A123" i="2"/>
  <c r="B123" i="2"/>
  <c r="C123" i="2"/>
  <c r="D123" i="2"/>
  <c r="E123" i="2"/>
  <c r="G123" i="2"/>
  <c r="H123" i="2"/>
  <c r="J123" i="2"/>
  <c r="K123" i="2"/>
  <c r="M123" i="2"/>
  <c r="A124" i="2"/>
  <c r="B124" i="2"/>
  <c r="C124" i="2"/>
  <c r="D124" i="2"/>
  <c r="E124" i="2"/>
  <c r="G124" i="2"/>
  <c r="H124" i="2"/>
  <c r="J124" i="2"/>
  <c r="K124" i="2"/>
  <c r="M124" i="2"/>
  <c r="A125" i="2"/>
  <c r="B125" i="2"/>
  <c r="C125" i="2"/>
  <c r="D125" i="2"/>
  <c r="E125" i="2"/>
  <c r="G125" i="2"/>
  <c r="H125" i="2"/>
  <c r="J125" i="2"/>
  <c r="K125" i="2"/>
  <c r="M125" i="2"/>
  <c r="A126" i="2"/>
  <c r="B126" i="2"/>
  <c r="C126" i="2"/>
  <c r="D126" i="2"/>
  <c r="E126" i="2"/>
  <c r="G126" i="2"/>
  <c r="H126" i="2"/>
  <c r="J126" i="2"/>
  <c r="K126" i="2"/>
  <c r="M126" i="2"/>
  <c r="A127" i="2"/>
  <c r="B127" i="2"/>
  <c r="C127" i="2"/>
  <c r="D127" i="2"/>
  <c r="E127" i="2"/>
  <c r="G127" i="2"/>
  <c r="H127" i="2"/>
  <c r="J127" i="2"/>
  <c r="K127" i="2"/>
  <c r="M127" i="2"/>
  <c r="A128" i="2"/>
  <c r="B128" i="2"/>
  <c r="C128" i="2"/>
  <c r="D128" i="2"/>
  <c r="E128" i="2"/>
  <c r="G128" i="2"/>
  <c r="H128" i="2"/>
  <c r="J128" i="2"/>
  <c r="K128" i="2"/>
  <c r="M128" i="2"/>
  <c r="M119" i="2"/>
  <c r="K119" i="2"/>
  <c r="J119" i="2"/>
  <c r="H119" i="2"/>
  <c r="G119" i="2"/>
  <c r="E119" i="2"/>
  <c r="D119" i="2"/>
  <c r="C119" i="2"/>
  <c r="B119" i="2"/>
  <c r="A119" i="2"/>
  <c r="A115" i="2"/>
  <c r="A101" i="2"/>
  <c r="B101" i="2"/>
  <c r="C101" i="2"/>
  <c r="D101" i="2"/>
  <c r="E101" i="2"/>
  <c r="G101" i="2"/>
  <c r="H101" i="2"/>
  <c r="J101" i="2"/>
  <c r="K101" i="2"/>
  <c r="M101" i="2"/>
  <c r="A102" i="2"/>
  <c r="B102" i="2"/>
  <c r="C102" i="2"/>
  <c r="D102" i="2"/>
  <c r="E102" i="2"/>
  <c r="G102" i="2"/>
  <c r="H102" i="2"/>
  <c r="J102" i="2"/>
  <c r="K102" i="2"/>
  <c r="M102" i="2"/>
  <c r="A103" i="2"/>
  <c r="B103" i="2"/>
  <c r="C103" i="2"/>
  <c r="D103" i="2"/>
  <c r="E103" i="2"/>
  <c r="G103" i="2"/>
  <c r="H103" i="2"/>
  <c r="J103" i="2"/>
  <c r="K103" i="2"/>
  <c r="M103" i="2"/>
  <c r="A104" i="2"/>
  <c r="B104" i="2"/>
  <c r="C104" i="2"/>
  <c r="D104" i="2"/>
  <c r="E104" i="2"/>
  <c r="G104" i="2"/>
  <c r="H104" i="2"/>
  <c r="J104" i="2"/>
  <c r="K104" i="2"/>
  <c r="M104" i="2"/>
  <c r="A105" i="2"/>
  <c r="B105" i="2"/>
  <c r="C105" i="2"/>
  <c r="D105" i="2"/>
  <c r="E105" i="2"/>
  <c r="G105" i="2"/>
  <c r="H105" i="2"/>
  <c r="J105" i="2"/>
  <c r="K105" i="2"/>
  <c r="M105" i="2"/>
  <c r="A106" i="2"/>
  <c r="B106" i="2"/>
  <c r="C106" i="2"/>
  <c r="D106" i="2"/>
  <c r="E106" i="2"/>
  <c r="G106" i="2"/>
  <c r="H106" i="2"/>
  <c r="J106" i="2"/>
  <c r="K106" i="2"/>
  <c r="M106" i="2"/>
  <c r="A107" i="2"/>
  <c r="B107" i="2"/>
  <c r="C107" i="2"/>
  <c r="D107" i="2"/>
  <c r="E107" i="2"/>
  <c r="G107" i="2"/>
  <c r="H107" i="2"/>
  <c r="J107" i="2"/>
  <c r="K107" i="2"/>
  <c r="M107" i="2"/>
  <c r="A108" i="2"/>
  <c r="B108" i="2"/>
  <c r="C108" i="2"/>
  <c r="D108" i="2"/>
  <c r="E108" i="2"/>
  <c r="G108" i="2"/>
  <c r="H108" i="2"/>
  <c r="J108" i="2"/>
  <c r="K108" i="2"/>
  <c r="M108" i="2"/>
  <c r="A109" i="2"/>
  <c r="B109" i="2"/>
  <c r="C109" i="2"/>
  <c r="D109" i="2"/>
  <c r="E109" i="2"/>
  <c r="G109" i="2"/>
  <c r="H109" i="2"/>
  <c r="J109" i="2"/>
  <c r="K109" i="2"/>
  <c r="M109" i="2"/>
  <c r="M100" i="2"/>
  <c r="K100" i="2"/>
  <c r="J100" i="2"/>
  <c r="H100" i="2"/>
  <c r="G100" i="2"/>
  <c r="E100" i="2"/>
  <c r="D100" i="2"/>
  <c r="C100" i="2"/>
  <c r="B100" i="2"/>
  <c r="A100" i="2"/>
  <c r="A96" i="2"/>
  <c r="A82" i="2"/>
  <c r="B82" i="2"/>
  <c r="C82" i="2"/>
  <c r="D82" i="2"/>
  <c r="E82" i="2"/>
  <c r="G82" i="2"/>
  <c r="H82" i="2"/>
  <c r="J82" i="2"/>
  <c r="K82" i="2"/>
  <c r="M82" i="2"/>
  <c r="A83" i="2"/>
  <c r="B83" i="2"/>
  <c r="C83" i="2"/>
  <c r="D83" i="2"/>
  <c r="E83" i="2"/>
  <c r="G83" i="2"/>
  <c r="H83" i="2"/>
  <c r="J83" i="2"/>
  <c r="K83" i="2"/>
  <c r="M83" i="2"/>
  <c r="A84" i="2"/>
  <c r="B84" i="2"/>
  <c r="C84" i="2"/>
  <c r="D84" i="2"/>
  <c r="E84" i="2"/>
  <c r="G84" i="2"/>
  <c r="H84" i="2"/>
  <c r="J84" i="2"/>
  <c r="K84" i="2"/>
  <c r="M84" i="2"/>
  <c r="A85" i="2"/>
  <c r="B85" i="2"/>
  <c r="C85" i="2"/>
  <c r="D85" i="2"/>
  <c r="E85" i="2"/>
  <c r="G85" i="2"/>
  <c r="H85" i="2"/>
  <c r="J85" i="2"/>
  <c r="K85" i="2"/>
  <c r="M85" i="2"/>
  <c r="A86" i="2"/>
  <c r="B86" i="2"/>
  <c r="C86" i="2"/>
  <c r="D86" i="2"/>
  <c r="E86" i="2"/>
  <c r="G86" i="2"/>
  <c r="H86" i="2"/>
  <c r="J86" i="2"/>
  <c r="K86" i="2"/>
  <c r="M86" i="2"/>
  <c r="A87" i="2"/>
  <c r="B87" i="2"/>
  <c r="C87" i="2"/>
  <c r="D87" i="2"/>
  <c r="E87" i="2"/>
  <c r="G87" i="2"/>
  <c r="H87" i="2"/>
  <c r="J87" i="2"/>
  <c r="K87" i="2"/>
  <c r="M87" i="2"/>
  <c r="A88" i="2"/>
  <c r="B88" i="2"/>
  <c r="C88" i="2"/>
  <c r="D88" i="2"/>
  <c r="E88" i="2"/>
  <c r="G88" i="2"/>
  <c r="H88" i="2"/>
  <c r="J88" i="2"/>
  <c r="K88" i="2"/>
  <c r="M88" i="2"/>
  <c r="A89" i="2"/>
  <c r="B89" i="2"/>
  <c r="C89" i="2"/>
  <c r="D89" i="2"/>
  <c r="E89" i="2"/>
  <c r="G89" i="2"/>
  <c r="H89" i="2"/>
  <c r="J89" i="2"/>
  <c r="K89" i="2"/>
  <c r="M89" i="2"/>
  <c r="A90" i="2"/>
  <c r="B90" i="2"/>
  <c r="C90" i="2"/>
  <c r="D90" i="2"/>
  <c r="E90" i="2"/>
  <c r="G90" i="2"/>
  <c r="H90" i="2"/>
  <c r="J90" i="2"/>
  <c r="K90" i="2"/>
  <c r="M90" i="2"/>
  <c r="M81" i="2"/>
  <c r="K81" i="2"/>
  <c r="J81" i="2"/>
  <c r="H81" i="2"/>
  <c r="G81" i="2"/>
  <c r="E81" i="2"/>
  <c r="D81" i="2"/>
  <c r="C81" i="2"/>
  <c r="B81" i="2"/>
  <c r="A81" i="2"/>
  <c r="A77" i="2"/>
  <c r="A63" i="2"/>
  <c r="B63" i="2"/>
  <c r="C63" i="2"/>
  <c r="D63" i="2"/>
  <c r="E63" i="2"/>
  <c r="G63" i="2"/>
  <c r="H63" i="2"/>
  <c r="J63" i="2"/>
  <c r="K63" i="2"/>
  <c r="M63" i="2"/>
  <c r="A64" i="2"/>
  <c r="B64" i="2"/>
  <c r="C64" i="2"/>
  <c r="D64" i="2"/>
  <c r="E64" i="2"/>
  <c r="G64" i="2"/>
  <c r="H64" i="2"/>
  <c r="J64" i="2"/>
  <c r="K64" i="2"/>
  <c r="M64" i="2"/>
  <c r="A65" i="2"/>
  <c r="B65" i="2"/>
  <c r="C65" i="2"/>
  <c r="D65" i="2"/>
  <c r="E65" i="2"/>
  <c r="G65" i="2"/>
  <c r="H65" i="2"/>
  <c r="J65" i="2"/>
  <c r="K65" i="2"/>
  <c r="M65" i="2"/>
  <c r="A66" i="2"/>
  <c r="B66" i="2"/>
  <c r="C66" i="2"/>
  <c r="D66" i="2"/>
  <c r="E66" i="2"/>
  <c r="G66" i="2"/>
  <c r="H66" i="2"/>
  <c r="J66" i="2"/>
  <c r="K66" i="2"/>
  <c r="M66" i="2"/>
  <c r="A67" i="2"/>
  <c r="B67" i="2"/>
  <c r="C67" i="2"/>
  <c r="D67" i="2"/>
  <c r="E67" i="2"/>
  <c r="G67" i="2"/>
  <c r="H67" i="2"/>
  <c r="J67" i="2"/>
  <c r="K67" i="2"/>
  <c r="M67" i="2"/>
  <c r="A68" i="2"/>
  <c r="B68" i="2"/>
  <c r="C68" i="2"/>
  <c r="D68" i="2"/>
  <c r="E68" i="2"/>
  <c r="G68" i="2"/>
  <c r="H68" i="2"/>
  <c r="J68" i="2"/>
  <c r="K68" i="2"/>
  <c r="M68" i="2"/>
  <c r="A69" i="2"/>
  <c r="B69" i="2"/>
  <c r="C69" i="2"/>
  <c r="D69" i="2"/>
  <c r="E69" i="2"/>
  <c r="G69" i="2"/>
  <c r="H69" i="2"/>
  <c r="J69" i="2"/>
  <c r="K69" i="2"/>
  <c r="M69" i="2"/>
  <c r="A70" i="2"/>
  <c r="B70" i="2"/>
  <c r="C70" i="2"/>
  <c r="D70" i="2"/>
  <c r="E70" i="2"/>
  <c r="G70" i="2"/>
  <c r="H70" i="2"/>
  <c r="J70" i="2"/>
  <c r="K70" i="2"/>
  <c r="M70" i="2"/>
  <c r="A71" i="2"/>
  <c r="B71" i="2"/>
  <c r="C71" i="2"/>
  <c r="D71" i="2"/>
  <c r="E71" i="2"/>
  <c r="G71" i="2"/>
  <c r="H71" i="2"/>
  <c r="J71" i="2"/>
  <c r="K71" i="2"/>
  <c r="M71" i="2"/>
  <c r="M62" i="2"/>
  <c r="K62" i="2"/>
  <c r="J62" i="2"/>
  <c r="H62" i="2"/>
  <c r="G62" i="2"/>
  <c r="E62" i="2"/>
  <c r="D62" i="2"/>
  <c r="C62" i="2"/>
  <c r="B62" i="2"/>
  <c r="A62" i="2"/>
  <c r="A58" i="2"/>
  <c r="A39" i="2"/>
  <c r="A20" i="2"/>
  <c r="A25" i="2"/>
  <c r="B25" i="2"/>
  <c r="C25" i="2"/>
  <c r="D25" i="2"/>
  <c r="E25" i="2"/>
  <c r="G25" i="2"/>
  <c r="H25" i="2"/>
  <c r="J25" i="2"/>
  <c r="K25" i="2"/>
  <c r="M25" i="2"/>
  <c r="A26" i="2"/>
  <c r="B26" i="2"/>
  <c r="C26" i="2"/>
  <c r="D26" i="2"/>
  <c r="E26" i="2"/>
  <c r="G26" i="2"/>
  <c r="H26" i="2"/>
  <c r="J26" i="2"/>
  <c r="K26" i="2"/>
  <c r="M26" i="2"/>
  <c r="A27" i="2"/>
  <c r="B27" i="2"/>
  <c r="C27" i="2"/>
  <c r="D27" i="2"/>
  <c r="E27" i="2"/>
  <c r="G27" i="2"/>
  <c r="H27" i="2"/>
  <c r="J27" i="2"/>
  <c r="K27" i="2"/>
  <c r="M27" i="2"/>
  <c r="A28" i="2"/>
  <c r="B28" i="2"/>
  <c r="C28" i="2"/>
  <c r="D28" i="2"/>
  <c r="E28" i="2"/>
  <c r="G28" i="2"/>
  <c r="H28" i="2"/>
  <c r="J28" i="2"/>
  <c r="K28" i="2"/>
  <c r="M28" i="2"/>
  <c r="A29" i="2"/>
  <c r="B29" i="2"/>
  <c r="C29" i="2"/>
  <c r="D29" i="2"/>
  <c r="E29" i="2"/>
  <c r="G29" i="2"/>
  <c r="H29" i="2"/>
  <c r="J29" i="2"/>
  <c r="K29" i="2"/>
  <c r="M29" i="2"/>
  <c r="A30" i="2"/>
  <c r="B30" i="2"/>
  <c r="C30" i="2"/>
  <c r="D30" i="2"/>
  <c r="E30" i="2"/>
  <c r="G30" i="2"/>
  <c r="H30" i="2"/>
  <c r="J30" i="2"/>
  <c r="K30" i="2"/>
  <c r="M30" i="2"/>
  <c r="A31" i="2"/>
  <c r="B31" i="2"/>
  <c r="C31" i="2"/>
  <c r="D31" i="2"/>
  <c r="E31" i="2"/>
  <c r="G31" i="2"/>
  <c r="H31" i="2"/>
  <c r="J31" i="2"/>
  <c r="K31" i="2"/>
  <c r="M31" i="2"/>
  <c r="A32" i="2"/>
  <c r="B32" i="2"/>
  <c r="C32" i="2"/>
  <c r="D32" i="2"/>
  <c r="E32" i="2"/>
  <c r="G32" i="2"/>
  <c r="H32" i="2"/>
  <c r="J32" i="2"/>
  <c r="K32" i="2"/>
  <c r="M32" i="2"/>
  <c r="A33" i="2"/>
  <c r="B33" i="2"/>
  <c r="C33" i="2"/>
  <c r="D33" i="2"/>
  <c r="E33" i="2"/>
  <c r="G33" i="2"/>
  <c r="H33" i="2"/>
  <c r="J33" i="2"/>
  <c r="K33" i="2"/>
  <c r="M33" i="2"/>
  <c r="M24" i="2"/>
  <c r="K24" i="2"/>
  <c r="J24" i="2"/>
  <c r="H24" i="2"/>
  <c r="G24" i="2"/>
  <c r="E24" i="2"/>
  <c r="D24" i="2"/>
  <c r="C24" i="2"/>
  <c r="B24" i="2"/>
  <c r="A24" i="2"/>
  <c r="M20" i="2"/>
  <c r="M39" i="2" s="1"/>
  <c r="M58" i="2" s="1"/>
  <c r="M77" i="2" s="1"/>
  <c r="M96" i="2" s="1"/>
  <c r="M115" i="2" s="1"/>
  <c r="M134" i="2" s="1"/>
  <c r="M153" i="2" s="1"/>
  <c r="M172" i="2" s="1"/>
  <c r="J6" i="2"/>
  <c r="J7" i="2"/>
  <c r="J8" i="2"/>
  <c r="J9" i="2"/>
  <c r="J10" i="2"/>
  <c r="J11" i="2"/>
  <c r="J12" i="2"/>
  <c r="J13" i="2"/>
  <c r="J14" i="2"/>
  <c r="J5" i="2"/>
  <c r="E6" i="2"/>
  <c r="E7" i="2"/>
  <c r="E8" i="2"/>
  <c r="E9" i="2"/>
  <c r="E10" i="2"/>
  <c r="E11" i="2"/>
  <c r="E12" i="2"/>
  <c r="E13" i="2"/>
  <c r="E14" i="2"/>
  <c r="E5" i="2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L24" i="2" l="1"/>
  <c r="L25" i="2"/>
  <c r="L26" i="2"/>
  <c r="L27" i="2"/>
  <c r="L28" i="2"/>
  <c r="L29" i="2"/>
  <c r="L30" i="2"/>
  <c r="L31" i="2"/>
  <c r="L32" i="2"/>
  <c r="L33" i="2"/>
  <c r="L62" i="2"/>
  <c r="L63" i="2"/>
  <c r="L64" i="2"/>
  <c r="L65" i="2"/>
  <c r="L66" i="2"/>
  <c r="L67" i="2"/>
  <c r="L68" i="2"/>
  <c r="L69" i="2"/>
  <c r="L70" i="2"/>
  <c r="L71" i="2"/>
  <c r="L81" i="2"/>
  <c r="L82" i="2"/>
  <c r="L83" i="2"/>
  <c r="L84" i="2"/>
  <c r="L85" i="2"/>
  <c r="L86" i="2"/>
  <c r="L87" i="2"/>
  <c r="L88" i="2"/>
  <c r="L89" i="2"/>
  <c r="L90" i="2"/>
  <c r="L100" i="2"/>
  <c r="L101" i="2"/>
  <c r="L102" i="2"/>
  <c r="L103" i="2"/>
  <c r="L104" i="2"/>
  <c r="L105" i="2"/>
  <c r="L106" i="2"/>
  <c r="L107" i="2"/>
  <c r="L108" i="2"/>
  <c r="L109" i="2"/>
  <c r="L119" i="2"/>
  <c r="L120" i="2"/>
  <c r="L121" i="2"/>
  <c r="L122" i="2"/>
  <c r="L123" i="2"/>
  <c r="L124" i="2"/>
  <c r="L125" i="2"/>
  <c r="L126" i="2"/>
  <c r="L127" i="2"/>
  <c r="L128" i="2"/>
  <c r="L138" i="2"/>
  <c r="L139" i="2"/>
  <c r="L140" i="2"/>
  <c r="L141" i="2"/>
  <c r="L142" i="2"/>
  <c r="L143" i="2"/>
  <c r="L144" i="2"/>
  <c r="L145" i="2"/>
  <c r="L146" i="2"/>
  <c r="L147" i="2"/>
  <c r="L157" i="2"/>
  <c r="L158" i="2"/>
  <c r="L159" i="2"/>
  <c r="L160" i="2"/>
  <c r="L161" i="2"/>
  <c r="L162" i="2"/>
  <c r="L163" i="2"/>
  <c r="L164" i="2"/>
  <c r="L165" i="2"/>
  <c r="L166" i="2"/>
  <c r="L176" i="2"/>
  <c r="L177" i="2"/>
  <c r="L178" i="2"/>
  <c r="L179" i="2"/>
  <c r="L180" i="2"/>
  <c r="L181" i="2"/>
  <c r="L182" i="2"/>
  <c r="L183" i="2"/>
  <c r="L184" i="2"/>
  <c r="L185" i="2"/>
  <c r="L2" i="2" l="1"/>
  <c r="L3" i="2"/>
  <c r="L117" i="2" l="1"/>
  <c r="L136" i="2"/>
  <c r="L155" i="2"/>
  <c r="L174" i="2"/>
  <c r="L60" i="2"/>
  <c r="L22" i="2"/>
  <c r="L41" i="2"/>
  <c r="L79" i="2"/>
  <c r="L98" i="2"/>
  <c r="L40" i="2"/>
  <c r="L59" i="2"/>
  <c r="L78" i="2"/>
  <c r="L97" i="2"/>
  <c r="L116" i="2"/>
  <c r="L135" i="2"/>
  <c r="L154" i="2"/>
  <c r="L21" i="2"/>
  <c r="L173" i="2"/>
  <c r="H3" i="2"/>
  <c r="H6" i="2"/>
  <c r="H7" i="2"/>
  <c r="H8" i="2"/>
  <c r="H9" i="2"/>
  <c r="H10" i="2"/>
  <c r="H11" i="2"/>
  <c r="H12" i="2"/>
  <c r="H13" i="2"/>
  <c r="H14" i="2"/>
  <c r="H5" i="2"/>
  <c r="H98" i="2" l="1"/>
  <c r="H117" i="2"/>
  <c r="H136" i="2"/>
  <c r="H155" i="2"/>
  <c r="H174" i="2"/>
  <c r="H22" i="2"/>
  <c r="H41" i="2"/>
  <c r="H60" i="2"/>
  <c r="H79" i="2"/>
  <c r="L6" i="2"/>
  <c r="L7" i="2"/>
  <c r="L8" i="2"/>
  <c r="L9" i="2"/>
  <c r="L10" i="2"/>
  <c r="L11" i="2"/>
  <c r="A6" i="2"/>
  <c r="B6" i="2"/>
  <c r="C6" i="2"/>
  <c r="D6" i="2"/>
  <c r="G6" i="2"/>
  <c r="K6" i="2"/>
  <c r="M6" i="2"/>
  <c r="A7" i="2"/>
  <c r="B7" i="2"/>
  <c r="C7" i="2"/>
  <c r="D7" i="2"/>
  <c r="G7" i="2"/>
  <c r="K7" i="2"/>
  <c r="M7" i="2"/>
  <c r="A8" i="2"/>
  <c r="B8" i="2"/>
  <c r="C8" i="2"/>
  <c r="D8" i="2"/>
  <c r="G8" i="2"/>
  <c r="K8" i="2"/>
  <c r="M8" i="2"/>
  <c r="A9" i="2"/>
  <c r="B9" i="2"/>
  <c r="C9" i="2"/>
  <c r="D9" i="2"/>
  <c r="G9" i="2"/>
  <c r="K9" i="2"/>
  <c r="M9" i="2"/>
  <c r="A10" i="2"/>
  <c r="B10" i="2"/>
  <c r="C10" i="2"/>
  <c r="D10" i="2"/>
  <c r="G10" i="2"/>
  <c r="K10" i="2"/>
  <c r="M10" i="2"/>
  <c r="A11" i="2"/>
  <c r="B11" i="2"/>
  <c r="C11" i="2"/>
  <c r="D11" i="2"/>
  <c r="G11" i="2"/>
  <c r="K11" i="2"/>
  <c r="M11" i="2"/>
  <c r="A12" i="2"/>
  <c r="B12" i="2"/>
  <c r="C12" i="2"/>
  <c r="D12" i="2"/>
  <c r="G12" i="2"/>
  <c r="K12" i="2"/>
  <c r="L12" i="2"/>
  <c r="M12" i="2"/>
  <c r="A13" i="2"/>
  <c r="B13" i="2"/>
  <c r="C13" i="2"/>
  <c r="D13" i="2"/>
  <c r="G13" i="2"/>
  <c r="K13" i="2"/>
  <c r="L13" i="2"/>
  <c r="M13" i="2"/>
  <c r="A14" i="2"/>
  <c r="B14" i="2"/>
  <c r="C14" i="2"/>
  <c r="D14" i="2"/>
  <c r="G14" i="2"/>
  <c r="K14" i="2"/>
  <c r="L14" i="2"/>
  <c r="M14" i="2"/>
  <c r="M5" i="2"/>
  <c r="G5" i="2"/>
  <c r="B3" i="2" l="1"/>
  <c r="D3" i="2" s="1"/>
  <c r="B60" i="2" l="1"/>
  <c r="B79" i="2"/>
  <c r="B98" i="2"/>
  <c r="B117" i="2"/>
  <c r="B136" i="2"/>
  <c r="B155" i="2"/>
  <c r="B174" i="2"/>
  <c r="B41" i="2"/>
  <c r="B22" i="2"/>
  <c r="L5" i="2"/>
  <c r="D79" i="2" l="1"/>
  <c r="D98" i="2"/>
  <c r="D117" i="2"/>
  <c r="D136" i="2"/>
  <c r="D155" i="2"/>
  <c r="D22" i="2"/>
  <c r="D174" i="2"/>
  <c r="D60" i="2"/>
  <c r="D41" i="2"/>
  <c r="K5" i="2"/>
  <c r="D5" i="2"/>
  <c r="C5" i="2"/>
  <c r="B5" i="2"/>
  <c r="A5" i="2"/>
  <c r="H2" i="2" l="1"/>
  <c r="H40" i="2" l="1"/>
  <c r="H59" i="2"/>
  <c r="H78" i="2"/>
  <c r="H21" i="2"/>
  <c r="H97" i="2"/>
  <c r="H116" i="2"/>
  <c r="H135" i="2"/>
  <c r="H154" i="2"/>
  <c r="H173" i="2"/>
</calcChain>
</file>

<file path=xl/sharedStrings.xml><?xml version="1.0" encoding="utf-8"?>
<sst xmlns="http://schemas.openxmlformats.org/spreadsheetml/2006/main" count="357" uniqueCount="123">
  <si>
    <t>健保コード</t>
    <rPh sb="0" eb="2">
      <t>ケンポ</t>
    </rPh>
    <phoneticPr fontId="2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</si>
  <si>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2"/>
  </si>
  <si>
    <t>13-</t>
    <phoneticPr fontId="2"/>
  </si>
  <si>
    <t>所在地</t>
    <rPh sb="0" eb="3">
      <t>ショザイチ</t>
    </rPh>
    <phoneticPr fontId="2"/>
  </si>
  <si>
    <t>会場
コード</t>
    <rPh sb="0" eb="2">
      <t>カイジョウ</t>
    </rPh>
    <phoneticPr fontId="2"/>
  </si>
  <si>
    <t>氏名</t>
    <rPh sb="0" eb="2">
      <t>シメイ</t>
    </rPh>
    <phoneticPr fontId="2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</si>
  <si>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</si>
  <si>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</si>
  <si>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</si>
  <si>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事業所記号</t>
    <rPh sb="0" eb="3">
      <t>ジギョウショ</t>
    </rPh>
    <rPh sb="3" eb="5">
      <t>キゴウ</t>
    </rPh>
    <phoneticPr fontId="1"/>
  </si>
  <si>
    <t>生年月日</t>
    <rPh sb="0" eb="2">
      <t>セイネン</t>
    </rPh>
    <rPh sb="2" eb="4">
      <t>ガッピ</t>
    </rPh>
    <phoneticPr fontId="1"/>
  </si>
  <si>
    <t>希望する
会場コード</t>
    <rPh sb="0" eb="2">
      <t>キボウ</t>
    </rPh>
    <rPh sb="5" eb="7">
      <t>カイジョウ</t>
    </rPh>
    <phoneticPr fontId="1"/>
  </si>
  <si>
    <t>医療機関</t>
    <rPh sb="0" eb="2">
      <t>イリョウ</t>
    </rPh>
    <rPh sb="2" eb="4">
      <t>キカン</t>
    </rPh>
    <phoneticPr fontId="1"/>
  </si>
  <si>
    <t>所在地</t>
    <rPh sb="0" eb="3">
      <t>ショザイチ</t>
    </rPh>
    <phoneticPr fontId="1"/>
  </si>
  <si>
    <t>フリガナ</t>
    <phoneticPr fontId="1"/>
  </si>
  <si>
    <t>記号</t>
    <rPh sb="0" eb="2">
      <t>キゴウ</t>
    </rPh>
    <phoneticPr fontId="2"/>
  </si>
  <si>
    <t>番号</t>
    <rPh sb="0" eb="2">
      <t>バンゴウ</t>
    </rPh>
    <phoneticPr fontId="1"/>
  </si>
  <si>
    <t>健保コード</t>
    <rPh sb="0" eb="2">
      <t>ケンポ</t>
    </rPh>
    <phoneticPr fontId="1"/>
  </si>
  <si>
    <t>←本部管轄の事業所は「278」、多摩支部管轄の事業所は「280」と入力してください</t>
    <rPh sb="1" eb="3">
      <t>ホンブ</t>
    </rPh>
    <rPh sb="3" eb="5">
      <t>カンカツ</t>
    </rPh>
    <rPh sb="6" eb="9">
      <t>ジギョウショ</t>
    </rPh>
    <rPh sb="16" eb="18">
      <t>タマ</t>
    </rPh>
    <rPh sb="18" eb="20">
      <t>シブ</t>
    </rPh>
    <rPh sb="20" eb="22">
      <t>カンカツ</t>
    </rPh>
    <rPh sb="23" eb="26">
      <t>ジギョウショ</t>
    </rPh>
    <rPh sb="33" eb="35">
      <t>ニュウリョク</t>
    </rPh>
    <phoneticPr fontId="1"/>
  </si>
  <si>
    <t>の部分に入力してください。（コピー＆ペーストも可）</t>
    <rPh sb="1" eb="3">
      <t>ブブン</t>
    </rPh>
    <rPh sb="4" eb="6">
      <t>ニュウリョク</t>
    </rPh>
    <rPh sb="23" eb="24">
      <t>カ</t>
    </rPh>
    <phoneticPr fontId="1"/>
  </si>
  <si>
    <t>希望日</t>
    <rPh sb="0" eb="3">
      <t>キボウビ</t>
    </rPh>
    <phoneticPr fontId="1"/>
  </si>
  <si>
    <t>希望日</t>
    <rPh sb="0" eb="3">
      <t>キボウビ</t>
    </rPh>
    <phoneticPr fontId="1"/>
  </si>
  <si>
    <t>会　　　場　　　名</t>
    <rPh sb="0" eb="1">
      <t>カイ</t>
    </rPh>
    <rPh sb="4" eb="5">
      <t>バ</t>
    </rPh>
    <rPh sb="8" eb="9">
      <t>メイ</t>
    </rPh>
    <phoneticPr fontId="2"/>
  </si>
  <si>
    <t>会場ｺｰﾄﾞ</t>
    <rPh sb="0" eb="2">
      <t>カイジョウ</t>
    </rPh>
    <phoneticPr fontId="2"/>
  </si>
  <si>
    <t>会場名</t>
    <rPh sb="0" eb="2">
      <t>カイジョウ</t>
    </rPh>
    <rPh sb="2" eb="3">
      <t>メイ</t>
    </rPh>
    <phoneticPr fontId="2"/>
  </si>
  <si>
    <t>自己</t>
    <rPh sb="0" eb="2">
      <t>ジコ</t>
    </rPh>
    <phoneticPr fontId="2"/>
  </si>
  <si>
    <t>医師</t>
    <rPh sb="0" eb="2">
      <t>イシ</t>
    </rPh>
    <phoneticPr fontId="2"/>
  </si>
  <si>
    <t>ＥＢＩＳ３０３</t>
  </si>
  <si>
    <t>希望日</t>
    <rPh sb="0" eb="3">
      <t>キボウビ</t>
    </rPh>
    <phoneticPr fontId="1"/>
  </si>
  <si>
    <t>◆注意事項</t>
    <rPh sb="1" eb="3">
      <t>チュウイ</t>
    </rPh>
    <rPh sb="3" eb="5">
      <t>ジコウ</t>
    </rPh>
    <phoneticPr fontId="1"/>
  </si>
  <si>
    <t>②　氏名のフリガナは、必ず記入してください。</t>
    <phoneticPr fontId="1"/>
  </si>
  <si>
    <t>続柄</t>
    <rPh sb="0" eb="2">
      <t>ツヅキガラ</t>
    </rPh>
    <phoneticPr fontId="2"/>
  </si>
  <si>
    <t>A1.A2.は
40歳未満</t>
    <rPh sb="11" eb="12">
      <t>サイ</t>
    </rPh>
    <rPh sb="12" eb="14">
      <t>ミマン</t>
    </rPh>
    <phoneticPr fontId="1"/>
  </si>
  <si>
    <t>※健保コード
本　　　部：278</t>
    <rPh sb="1" eb="3">
      <t>ケンポ</t>
    </rPh>
    <rPh sb="7" eb="8">
      <t>ホン</t>
    </rPh>
    <rPh sb="11" eb="12">
      <t>ブ</t>
    </rPh>
    <phoneticPr fontId="1"/>
  </si>
  <si>
    <t>多摩支部：280</t>
    <rPh sb="0" eb="2">
      <t>タマ</t>
    </rPh>
    <rPh sb="2" eb="4">
      <t>シブ</t>
    </rPh>
    <phoneticPr fontId="1"/>
  </si>
  <si>
    <t>健康保険組合名</t>
    <rPh sb="0" eb="2">
      <t>ケンコウ</t>
    </rPh>
    <rPh sb="2" eb="4">
      <t>ホケン</t>
    </rPh>
    <rPh sb="4" eb="6">
      <t>クミアイ</t>
    </rPh>
    <rPh sb="6" eb="7">
      <t>メイ</t>
    </rPh>
    <phoneticPr fontId="3"/>
  </si>
  <si>
    <t>実　　　施　　　日</t>
    <rPh sb="0" eb="1">
      <t>ミノル</t>
    </rPh>
    <rPh sb="4" eb="5">
      <t>シ</t>
    </rPh>
    <rPh sb="8" eb="9">
      <t>ヒ</t>
    </rPh>
    <phoneticPr fontId="2"/>
  </si>
  <si>
    <t>重複</t>
    <rPh sb="0" eb="2">
      <t>チョウフク</t>
    </rPh>
    <phoneticPr fontId="1"/>
  </si>
  <si>
    <t>会場別健診申込書作成ツール</t>
    <rPh sb="0" eb="2">
      <t>カイジョウ</t>
    </rPh>
    <rPh sb="2" eb="3">
      <t>ベツ</t>
    </rPh>
    <rPh sb="3" eb="5">
      <t>ケンシン</t>
    </rPh>
    <rPh sb="5" eb="7">
      <t>モウシコミ</t>
    </rPh>
    <rPh sb="7" eb="8">
      <t>ショ</t>
    </rPh>
    <rPh sb="8" eb="10">
      <t>サクセイ</t>
    </rPh>
    <phoneticPr fontId="1"/>
  </si>
  <si>
    <t>オリエンタルクリニック</t>
  </si>
  <si>
    <t>たましんＲＩＳＵＲＵホール</t>
  </si>
  <si>
    <t>中目黒ＧＴプラザホール</t>
    <rPh sb="0" eb="3">
      <t>ナカメグロ</t>
    </rPh>
    <phoneticPr fontId="2"/>
  </si>
  <si>
    <t>品川区総合保健センター</t>
    <rPh sb="0" eb="3">
      <t>シナガワク</t>
    </rPh>
    <rPh sb="3" eb="5">
      <t>ソウゴウ</t>
    </rPh>
    <rPh sb="5" eb="7">
      <t>ホケン</t>
    </rPh>
    <phoneticPr fontId="2"/>
  </si>
  <si>
    <t>練馬産業会館</t>
    <rPh sb="0" eb="2">
      <t>ネリマ</t>
    </rPh>
    <rPh sb="2" eb="4">
      <t>サンギョウ</t>
    </rPh>
    <rPh sb="4" eb="6">
      <t>カイカン</t>
    </rPh>
    <phoneticPr fontId="2"/>
  </si>
  <si>
    <t>玉川区民会館</t>
    <rPh sb="0" eb="6">
      <t>タマガワクミンカイカン</t>
    </rPh>
    <phoneticPr fontId="2"/>
  </si>
  <si>
    <t>進興会　セラヴィ新橋クリニック</t>
    <rPh sb="0" eb="3">
      <t>シンコウカイ</t>
    </rPh>
    <rPh sb="8" eb="10">
      <t>シンバシ</t>
    </rPh>
    <phoneticPr fontId="2"/>
  </si>
  <si>
    <t>ベルサール　西新宿</t>
    <rPh sb="6" eb="9">
      <t>ニシシンジュク</t>
    </rPh>
    <phoneticPr fontId="2"/>
  </si>
  <si>
    <t>サンシャインシティ文化会館</t>
    <rPh sb="9" eb="11">
      <t>ブンカ</t>
    </rPh>
    <rPh sb="11" eb="13">
      <t>カイカン</t>
    </rPh>
    <phoneticPr fontId="2"/>
  </si>
  <si>
    <t>城西病院　予防医学本部　健診センター</t>
    <rPh sb="0" eb="2">
      <t>ジョウサイ</t>
    </rPh>
    <rPh sb="2" eb="4">
      <t>ビョウイン</t>
    </rPh>
    <rPh sb="5" eb="7">
      <t>ヨボウ</t>
    </rPh>
    <rPh sb="7" eb="9">
      <t>イガク</t>
    </rPh>
    <rPh sb="9" eb="11">
      <t>ホンブ</t>
    </rPh>
    <rPh sb="12" eb="14">
      <t>ケンシン</t>
    </rPh>
    <phoneticPr fontId="2"/>
  </si>
  <si>
    <t>ＪＡ共済埼玉ビル</t>
    <rPh sb="2" eb="4">
      <t>キョウサイ</t>
    </rPh>
    <rPh sb="4" eb="6">
      <t>サイタマ</t>
    </rPh>
    <phoneticPr fontId="2"/>
  </si>
  <si>
    <t>川口緑化センター</t>
    <rPh sb="0" eb="2">
      <t>カワグチ</t>
    </rPh>
    <rPh sb="2" eb="4">
      <t>リョッカ</t>
    </rPh>
    <phoneticPr fontId="2"/>
  </si>
  <si>
    <t>川越西文化会館</t>
    <rPh sb="0" eb="2">
      <t>カワゴエ</t>
    </rPh>
    <rPh sb="2" eb="3">
      <t>ニシ</t>
    </rPh>
    <rPh sb="3" eb="5">
      <t>ブンカ</t>
    </rPh>
    <rPh sb="5" eb="7">
      <t>カイカン</t>
    </rPh>
    <phoneticPr fontId="2"/>
  </si>
  <si>
    <t>所沢市民文化センターミューズ</t>
    <rPh sb="0" eb="2">
      <t>トコロザワ</t>
    </rPh>
    <rPh sb="2" eb="4">
      <t>シミン</t>
    </rPh>
    <rPh sb="4" eb="6">
      <t>ブンカ</t>
    </rPh>
    <phoneticPr fontId="2"/>
  </si>
  <si>
    <t>ニューオータニイン東京</t>
    <rPh sb="9" eb="11">
      <t>トウキョウ</t>
    </rPh>
    <phoneticPr fontId="2"/>
  </si>
  <si>
    <t>品川シーズンテラス健診クリニック　芝浦事務センター別館</t>
    <rPh sb="0" eb="2">
      <t>シナガワ</t>
    </rPh>
    <rPh sb="9" eb="11">
      <t>ケンシン</t>
    </rPh>
    <rPh sb="17" eb="19">
      <t>シバウラ</t>
    </rPh>
    <rPh sb="19" eb="21">
      <t>ジム</t>
    </rPh>
    <rPh sb="25" eb="27">
      <t>ベッカン</t>
    </rPh>
    <phoneticPr fontId="2"/>
  </si>
  <si>
    <t>鶴見公会堂</t>
    <rPh sb="0" eb="5">
      <t>ツルミコウカイドウ</t>
    </rPh>
    <phoneticPr fontId="2"/>
  </si>
  <si>
    <t>川崎市産業振興会館</t>
    <rPh sb="0" eb="3">
      <t>カワサキシ</t>
    </rPh>
    <rPh sb="3" eb="5">
      <t>サンギョウ</t>
    </rPh>
    <rPh sb="5" eb="7">
      <t>シンコウ</t>
    </rPh>
    <rPh sb="7" eb="9">
      <t>カイカン</t>
    </rPh>
    <phoneticPr fontId="2"/>
  </si>
  <si>
    <t>志津コミュニティセンター</t>
    <rPh sb="0" eb="2">
      <t>シヅ</t>
    </rPh>
    <phoneticPr fontId="2"/>
  </si>
  <si>
    <t>厚木商工会議所</t>
    <rPh sb="0" eb="2">
      <t>アツギ</t>
    </rPh>
    <rPh sb="2" eb="4">
      <t>ショウコウ</t>
    </rPh>
    <rPh sb="4" eb="7">
      <t>カイギショ</t>
    </rPh>
    <phoneticPr fontId="2"/>
  </si>
  <si>
    <t>横須賀商工会議所</t>
    <rPh sb="0" eb="3">
      <t>ヨコスカ</t>
    </rPh>
    <rPh sb="3" eb="5">
      <t>ショウコウ</t>
    </rPh>
    <rPh sb="5" eb="8">
      <t>カイギショ</t>
    </rPh>
    <phoneticPr fontId="2"/>
  </si>
  <si>
    <t>新横浜３丁目大ホール</t>
    <rPh sb="0" eb="3">
      <t>シンヨコハマ</t>
    </rPh>
    <rPh sb="4" eb="6">
      <t>チョウメ</t>
    </rPh>
    <rPh sb="6" eb="7">
      <t>ダイ</t>
    </rPh>
    <phoneticPr fontId="3"/>
  </si>
  <si>
    <t>東京シティ・エア・ターミナル</t>
    <rPh sb="0" eb="2">
      <t>トウキョウ</t>
    </rPh>
    <phoneticPr fontId="2"/>
  </si>
  <si>
    <t>浅草公会堂</t>
    <rPh sb="0" eb="2">
      <t>アサクサ</t>
    </rPh>
    <rPh sb="2" eb="5">
      <t>コウカイドウ</t>
    </rPh>
    <phoneticPr fontId="3"/>
  </si>
  <si>
    <t>江戸川区総合文化センター</t>
    <rPh sb="0" eb="3">
      <t>エドガワ</t>
    </rPh>
    <rPh sb="3" eb="4">
      <t>ク</t>
    </rPh>
    <rPh sb="4" eb="6">
      <t>ソウゴウ</t>
    </rPh>
    <rPh sb="6" eb="8">
      <t>ブンカ</t>
    </rPh>
    <phoneticPr fontId="2"/>
  </si>
  <si>
    <t>サンパール荒川</t>
    <rPh sb="5" eb="7">
      <t>アラカワ</t>
    </rPh>
    <phoneticPr fontId="2"/>
  </si>
  <si>
    <t>足立区勤労福祉会館</t>
    <rPh sb="0" eb="3">
      <t>アダチク</t>
    </rPh>
    <rPh sb="3" eb="5">
      <t>キンロウ</t>
    </rPh>
    <rPh sb="5" eb="7">
      <t>フクシ</t>
    </rPh>
    <rPh sb="7" eb="9">
      <t>カイカン</t>
    </rPh>
    <phoneticPr fontId="2"/>
  </si>
  <si>
    <t>赤羽会館</t>
    <rPh sb="0" eb="2">
      <t>アカバネ</t>
    </rPh>
    <rPh sb="2" eb="4">
      <t>カイカン</t>
    </rPh>
    <phoneticPr fontId="3"/>
  </si>
  <si>
    <t>千葉市美浜文化ホール</t>
    <rPh sb="0" eb="2">
      <t>チバ</t>
    </rPh>
    <rPh sb="2" eb="3">
      <t>シ</t>
    </rPh>
    <rPh sb="3" eb="5">
      <t>ミハマ</t>
    </rPh>
    <rPh sb="5" eb="7">
      <t>ブンカ</t>
    </rPh>
    <phoneticPr fontId="2"/>
  </si>
  <si>
    <t>東京イースト２１クリニック</t>
    <rPh sb="0" eb="2">
      <t>トウキョウ</t>
    </rPh>
    <phoneticPr fontId="2"/>
  </si>
  <si>
    <t>三鷹市公会堂　さんさん館</t>
    <rPh sb="0" eb="3">
      <t>ミタカシ</t>
    </rPh>
    <rPh sb="3" eb="6">
      <t>コウカイドウ</t>
    </rPh>
    <rPh sb="11" eb="12">
      <t>カン</t>
    </rPh>
    <phoneticPr fontId="2"/>
  </si>
  <si>
    <t>調布グリーンホール</t>
    <rPh sb="0" eb="2">
      <t>チョウフ</t>
    </rPh>
    <phoneticPr fontId="2"/>
  </si>
  <si>
    <t>プラザ町田</t>
    <rPh sb="3" eb="5">
      <t>マチダ</t>
    </rPh>
    <phoneticPr fontId="2"/>
  </si>
  <si>
    <t>羽村市産業福祉センター</t>
    <rPh sb="0" eb="3">
      <t>ハムラシ</t>
    </rPh>
    <rPh sb="3" eb="5">
      <t>サンギョウ</t>
    </rPh>
    <rPh sb="5" eb="7">
      <t>フクシ</t>
    </rPh>
    <phoneticPr fontId="2"/>
  </si>
  <si>
    <t>コール田無</t>
    <rPh sb="3" eb="5">
      <t>タナシ</t>
    </rPh>
    <phoneticPr fontId="2"/>
  </si>
  <si>
    <t>パルテノン多摩</t>
    <rPh sb="5" eb="7">
      <t>タマ</t>
    </rPh>
    <phoneticPr fontId="2"/>
  </si>
  <si>
    <t>清瀬けやきホール</t>
    <rPh sb="0" eb="2">
      <t>キヨセ</t>
    </rPh>
    <phoneticPr fontId="2"/>
  </si>
  <si>
    <t>高崎商工会議所</t>
    <rPh sb="0" eb="2">
      <t>タカサキ</t>
    </rPh>
    <rPh sb="2" eb="4">
      <t>ショウコウ</t>
    </rPh>
    <rPh sb="4" eb="7">
      <t>カイギショ</t>
    </rPh>
    <phoneticPr fontId="3"/>
  </si>
  <si>
    <t>栃木県青年会館（コンセーレ）</t>
    <rPh sb="0" eb="3">
      <t>トチギケン</t>
    </rPh>
    <rPh sb="3" eb="5">
      <t>セイネン</t>
    </rPh>
    <rPh sb="5" eb="7">
      <t>カイカン</t>
    </rPh>
    <phoneticPr fontId="2"/>
  </si>
  <si>
    <t>板橋区立グリーンホール</t>
    <rPh sb="0" eb="2">
      <t>イタバシ</t>
    </rPh>
    <rPh sb="2" eb="4">
      <t>クリツ</t>
    </rPh>
    <phoneticPr fontId="2"/>
  </si>
  <si>
    <t>せんだい総合健診クリニック</t>
    <rPh sb="4" eb="6">
      <t>ソウゴウ</t>
    </rPh>
    <rPh sb="6" eb="8">
      <t>ケンシン</t>
    </rPh>
    <phoneticPr fontId="2"/>
  </si>
  <si>
    <t>オリエンタル労働衛生協会</t>
    <rPh sb="6" eb="8">
      <t>ロウドウ</t>
    </rPh>
    <rPh sb="8" eb="10">
      <t>エイセイ</t>
    </rPh>
    <rPh sb="10" eb="12">
      <t>キョウカイ</t>
    </rPh>
    <phoneticPr fontId="2"/>
  </si>
  <si>
    <t>メディックス広島健診センター</t>
    <rPh sb="6" eb="8">
      <t>ヒロシマ</t>
    </rPh>
    <rPh sb="8" eb="10">
      <t>ケンシン</t>
    </rPh>
    <phoneticPr fontId="2"/>
  </si>
  <si>
    <t>福岡労働衛生研究所　福岡労衛研健診センター</t>
    <rPh sb="0" eb="2">
      <t>フクオカ</t>
    </rPh>
    <rPh sb="2" eb="4">
      <t>ロウドウ</t>
    </rPh>
    <rPh sb="4" eb="6">
      <t>エイセイ</t>
    </rPh>
    <rPh sb="6" eb="9">
      <t>ケンキュウショ</t>
    </rPh>
    <rPh sb="10" eb="12">
      <t>フクオカ</t>
    </rPh>
    <rPh sb="12" eb="13">
      <t>ロウ</t>
    </rPh>
    <rPh sb="13" eb="15">
      <t>エイケン</t>
    </rPh>
    <rPh sb="15" eb="17">
      <t>ケンシン</t>
    </rPh>
    <phoneticPr fontId="2"/>
  </si>
  <si>
    <t>福岡労働衛生研究所　天神健診センター</t>
    <rPh sb="0" eb="2">
      <t>フクオカ</t>
    </rPh>
    <rPh sb="2" eb="4">
      <t>ロウドウ</t>
    </rPh>
    <rPh sb="4" eb="6">
      <t>エイセイ</t>
    </rPh>
    <rPh sb="6" eb="9">
      <t>ケンキュウショ</t>
    </rPh>
    <rPh sb="10" eb="12">
      <t>テンジン</t>
    </rPh>
    <rPh sb="12" eb="14">
      <t>ケンシン</t>
    </rPh>
    <phoneticPr fontId="2"/>
  </si>
  <si>
    <t>令和７年度　秋季会場別健診申込書</t>
    <rPh sb="0" eb="2">
      <t>レイワ</t>
    </rPh>
    <rPh sb="3" eb="5">
      <t>ネンド</t>
    </rPh>
    <rPh sb="6" eb="7">
      <t>アキ</t>
    </rPh>
    <rPh sb="7" eb="8">
      <t>キ</t>
    </rPh>
    <rPh sb="8" eb="10">
      <t>カイジョウ</t>
    </rPh>
    <rPh sb="10" eb="11">
      <t>ベツ</t>
    </rPh>
    <rPh sb="11" eb="13">
      <t>ケンシン</t>
    </rPh>
    <rPh sb="13" eb="16">
      <t>モウシコミショ</t>
    </rPh>
    <phoneticPr fontId="2"/>
  </si>
  <si>
    <t>※入力例</t>
    <rPh sb="1" eb="3">
      <t>ニュウリョク</t>
    </rPh>
    <rPh sb="3" eb="4">
      <t>レイ</t>
    </rPh>
    <phoneticPr fontId="1"/>
  </si>
  <si>
    <t>社員番号：111</t>
    <rPh sb="0" eb="2">
      <t>シャイン</t>
    </rPh>
    <rPh sb="2" eb="4">
      <t>バンゴウ</t>
    </rPh>
    <phoneticPr fontId="1"/>
  </si>
  <si>
    <r>
      <t xml:space="preserve">希望日
</t>
    </r>
    <r>
      <rPr>
        <sz val="8"/>
        <color theme="1"/>
        <rFont val="ＭＳ Ｐ明朝"/>
        <family val="1"/>
        <charset val="128"/>
      </rPr>
      <t>※R〇〇.△△.□□</t>
    </r>
    <rPh sb="0" eb="3">
      <t>キボウビ</t>
    </rPh>
    <phoneticPr fontId="1"/>
  </si>
  <si>
    <r>
      <t xml:space="preserve">生年月日
</t>
    </r>
    <r>
      <rPr>
        <sz val="8"/>
        <color theme="1"/>
        <rFont val="ＭＳ Ｐ明朝"/>
        <family val="1"/>
        <charset val="128"/>
      </rPr>
      <t>※S H 〇〇.△△.□□</t>
    </r>
    <rPh sb="0" eb="2">
      <t>セイネン</t>
    </rPh>
    <rPh sb="2" eb="4">
      <t>ガッピ</t>
    </rPh>
    <phoneticPr fontId="1"/>
  </si>
  <si>
    <t>被保険者等番号</t>
    <rPh sb="0" eb="4">
      <t>ヒホケンシャ</t>
    </rPh>
    <rPh sb="4" eb="5">
      <t>トウ</t>
    </rPh>
    <rPh sb="5" eb="7">
      <t>バンゴウ</t>
    </rPh>
    <phoneticPr fontId="1"/>
  </si>
  <si>
    <t>氏　名</t>
    <rPh sb="0" eb="1">
      <t>シ</t>
    </rPh>
    <rPh sb="2" eb="3">
      <t>ナ</t>
    </rPh>
    <phoneticPr fontId="1"/>
  </si>
  <si>
    <r>
      <t xml:space="preserve">ﾌﾘｶﾞﾅ
</t>
    </r>
    <r>
      <rPr>
        <sz val="11"/>
        <color theme="1"/>
        <rFont val="ＭＳ Ｐ明朝"/>
        <family val="1"/>
        <charset val="128"/>
      </rPr>
      <t>※半角 ｶﾅ</t>
    </r>
    <phoneticPr fontId="1"/>
  </si>
  <si>
    <r>
      <rPr>
        <sz val="14"/>
        <color theme="1"/>
        <rFont val="ＭＳ Ｐゴシック"/>
        <family val="3"/>
        <charset val="128"/>
      </rPr>
      <t>No.</t>
    </r>
    <r>
      <rPr>
        <sz val="8"/>
        <color theme="1"/>
        <rFont val="ＭＳ Ｐゴシック"/>
        <family val="3"/>
        <charset val="128"/>
      </rPr>
      <t xml:space="preserve">
※順番は変更しないでください</t>
    </r>
    <rPh sb="5" eb="7">
      <t>ジュンバン</t>
    </rPh>
    <rPh sb="8" eb="10">
      <t>ヘンコウ</t>
    </rPh>
    <phoneticPr fontId="1"/>
  </si>
  <si>
    <t>性別
1 : 男
2 : 女</t>
    <rPh sb="0" eb="2">
      <t>セイベツ</t>
    </rPh>
    <rPh sb="7" eb="8">
      <t>オトコ</t>
    </rPh>
    <rPh sb="13" eb="14">
      <t>オンナ</t>
    </rPh>
    <phoneticPr fontId="1"/>
  </si>
  <si>
    <t>③　A1.A2.の一般予防健診は年度末年齢３９歳以下の被保険者が対象となります。</t>
    <rPh sb="11" eb="13">
      <t>ヨボウ</t>
    </rPh>
    <phoneticPr fontId="1"/>
  </si>
  <si>
    <r>
      <t xml:space="preserve">自由欄
</t>
    </r>
    <r>
      <rPr>
        <sz val="9"/>
        <color rgb="FFFF0000"/>
        <rFont val="ＭＳ Ｐ明朝"/>
        <family val="1"/>
        <charset val="128"/>
      </rPr>
      <t>※オプション検査等の希望は入力しないでください</t>
    </r>
    <rPh sb="0" eb="2">
      <t>ジユウ</t>
    </rPh>
    <rPh sb="2" eb="3">
      <t>ラン</t>
    </rPh>
    <phoneticPr fontId="1"/>
  </si>
  <si>
    <t>萩中集会所</t>
    <rPh sb="0" eb="2">
      <t>ハギナカ</t>
    </rPh>
    <rPh sb="2" eb="5">
      <t>シュウカイジョ</t>
    </rPh>
    <phoneticPr fontId="2"/>
  </si>
  <si>
    <t>中野セントラルパークカンファレンス</t>
    <rPh sb="0" eb="2">
      <t>ナカノ</t>
    </rPh>
    <phoneticPr fontId="2"/>
  </si>
  <si>
    <t>進興会　進興クリニック　アネックス</t>
    <rPh sb="4" eb="5">
      <t>ススム</t>
    </rPh>
    <rPh sb="5" eb="6">
      <t>コウ</t>
    </rPh>
    <phoneticPr fontId="2"/>
  </si>
  <si>
    <t>進興会　オーバルコート健診クリニック</t>
    <rPh sb="0" eb="3">
      <t>シンコウカイ</t>
    </rPh>
    <phoneticPr fontId="2"/>
  </si>
  <si>
    <t>越谷ヒルトップザスクエア（バンケットルーム）</t>
    <rPh sb="0" eb="2">
      <t>コシガヤ</t>
    </rPh>
    <phoneticPr fontId="2"/>
  </si>
  <si>
    <t>神奈川産業振興センター</t>
    <rPh sb="0" eb="3">
      <t>カナガワ</t>
    </rPh>
    <rPh sb="3" eb="5">
      <t>サンギョウ</t>
    </rPh>
    <rPh sb="5" eb="7">
      <t>シンコウ</t>
    </rPh>
    <phoneticPr fontId="2"/>
  </si>
  <si>
    <t>習志野商工会議所</t>
    <rPh sb="0" eb="3">
      <t>ナラシノ</t>
    </rPh>
    <rPh sb="3" eb="5">
      <t>ショウコウ</t>
    </rPh>
    <rPh sb="5" eb="8">
      <t>カイギショ</t>
    </rPh>
    <phoneticPr fontId="2"/>
  </si>
  <si>
    <t>東京都立多摩産業交流センター　東京たま未来メッセ</t>
    <rPh sb="0" eb="4">
      <t>トウキョウトリツ</t>
    </rPh>
    <rPh sb="4" eb="6">
      <t>タマ</t>
    </rPh>
    <rPh sb="6" eb="8">
      <t>サンギョウ</t>
    </rPh>
    <rPh sb="8" eb="10">
      <t>コウリュウ</t>
    </rPh>
    <rPh sb="15" eb="17">
      <t>トウキョウ</t>
    </rPh>
    <rPh sb="19" eb="21">
      <t>ミライ</t>
    </rPh>
    <phoneticPr fontId="2"/>
  </si>
  <si>
    <t>ＦＯＳＴＥＲホール（昭島市民会館）</t>
    <rPh sb="10" eb="12">
      <t>アキシマ</t>
    </rPh>
    <rPh sb="12" eb="14">
      <t>シミン</t>
    </rPh>
    <rPh sb="14" eb="16">
      <t>カイカン</t>
    </rPh>
    <phoneticPr fontId="2"/>
  </si>
  <si>
    <t>ふれあいキューブ</t>
  </si>
  <si>
    <t>墨田区総合体育館（ひがしんアリーナ）</t>
    <rPh sb="0" eb="3">
      <t>スミダク</t>
    </rPh>
    <rPh sb="3" eb="8">
      <t>ソウゴウタイイクカン</t>
    </rPh>
    <phoneticPr fontId="2"/>
  </si>
  <si>
    <t>オリエンタル労働衛生協会　大阪支部
オリエンタル大阪健診センター</t>
    <rPh sb="6" eb="8">
      <t>ロウドウ</t>
    </rPh>
    <rPh sb="8" eb="10">
      <t>エイセイ</t>
    </rPh>
    <rPh sb="10" eb="12">
      <t>キョウカイ</t>
    </rPh>
    <rPh sb="13" eb="15">
      <t>オオサカ</t>
    </rPh>
    <rPh sb="15" eb="17">
      <t>シブ</t>
    </rPh>
    <rPh sb="24" eb="26">
      <t>オオサカ</t>
    </rPh>
    <rPh sb="26" eb="28">
      <t>ケンシン</t>
    </rPh>
    <phoneticPr fontId="3"/>
  </si>
  <si>
    <t>メディックス広島エキキタ健診センター</t>
  </si>
  <si>
    <t>④　「Ｂ：生活習慣病予防健診」を申し込みされる方で、子宮細胞診検査をご希望の場合は、</t>
    <rPh sb="5" eb="7">
      <t>セイカツ</t>
    </rPh>
    <rPh sb="7" eb="9">
      <t>シュウカン</t>
    </rPh>
    <rPh sb="9" eb="10">
      <t>ビョウ</t>
    </rPh>
    <rPh sb="10" eb="12">
      <t>ヨボウ</t>
    </rPh>
    <rPh sb="12" eb="14">
      <t>ケンシン</t>
    </rPh>
    <rPh sb="16" eb="17">
      <t>モウ</t>
    </rPh>
    <rPh sb="18" eb="19">
      <t>コ</t>
    </rPh>
    <rPh sb="23" eb="24">
      <t>カタ</t>
    </rPh>
    <rPh sb="26" eb="28">
      <t>シキュウ</t>
    </rPh>
    <rPh sb="28" eb="31">
      <t>サイボウシン</t>
    </rPh>
    <rPh sb="31" eb="33">
      <t>ケンサ</t>
    </rPh>
    <rPh sb="35" eb="37">
      <t>キボウ</t>
    </rPh>
    <rPh sb="38" eb="40">
      <t>バアイ</t>
    </rPh>
    <phoneticPr fontId="1"/>
  </si>
  <si>
    <t>　　　直接担当医療機関にご確認ください。※医療機関によっては、検査を実施していないところがあります。</t>
    <rPh sb="21" eb="23">
      <t>イリョウ</t>
    </rPh>
    <rPh sb="23" eb="25">
      <t>キカン</t>
    </rPh>
    <rPh sb="31" eb="33">
      <t>ケンサ</t>
    </rPh>
    <rPh sb="34" eb="36">
      <t>ジッシ</t>
    </rPh>
    <phoneticPr fontId="1"/>
  </si>
  <si>
    <r>
      <t>⑤　申込締切日は、令和７年９月１９日（金）必着。</t>
    </r>
    <r>
      <rPr>
        <b/>
        <sz val="13"/>
        <color rgb="FFFF0000"/>
        <rFont val="ＭＳ Ｐ明朝"/>
        <family val="1"/>
        <charset val="128"/>
      </rPr>
      <t>＜ＦＡＸ不可＞</t>
    </r>
    <rPh sb="19" eb="20">
      <t>キン</t>
    </rPh>
    <rPh sb="21" eb="23">
      <t>ヒッチャク</t>
    </rPh>
    <rPh sb="28" eb="30">
      <t>フカ</t>
    </rPh>
    <phoneticPr fontId="1"/>
  </si>
  <si>
    <t>子宮細胞診
1 : 自己採取法
2 : 医師採取法
3 : 希望しない</t>
    <rPh sb="0" eb="2">
      <t>シキュウ</t>
    </rPh>
    <rPh sb="2" eb="4">
      <t>サイボウ</t>
    </rPh>
    <rPh sb="4" eb="5">
      <t>ミ</t>
    </rPh>
    <rPh sb="10" eb="12">
      <t>ジコ</t>
    </rPh>
    <rPh sb="12" eb="14">
      <t>サイシュ</t>
    </rPh>
    <rPh sb="14" eb="15">
      <t>ホウ</t>
    </rPh>
    <rPh sb="20" eb="22">
      <t>イシ</t>
    </rPh>
    <rPh sb="22" eb="24">
      <t>サイシュ</t>
    </rPh>
    <rPh sb="24" eb="25">
      <t>ホウ</t>
    </rPh>
    <rPh sb="30" eb="32">
      <t>キボウ</t>
    </rPh>
    <phoneticPr fontId="2"/>
  </si>
  <si>
    <t>性別
1 : 男
2 : 女</t>
    <rPh sb="0" eb="2">
      <t>セイベツ</t>
    </rPh>
    <rPh sb="7" eb="8">
      <t>オトコ</t>
    </rPh>
    <rPh sb="13" eb="14">
      <t>オンナ</t>
    </rPh>
    <phoneticPr fontId="2"/>
  </si>
  <si>
    <t>①　健診書類の送付先の所在地・電話番号・ご担当者の氏名をご記入ください。</t>
    <rPh sb="2" eb="4">
      <t>ケンシン</t>
    </rPh>
    <rPh sb="4" eb="6">
      <t>ショルイ</t>
    </rPh>
    <rPh sb="7" eb="10">
      <t>ソウフサキ</t>
    </rPh>
    <rPh sb="11" eb="14">
      <t>ショザイチ</t>
    </rPh>
    <rPh sb="15" eb="17">
      <t>デンワ</t>
    </rPh>
    <rPh sb="17" eb="19">
      <t>バンゴウ</t>
    </rPh>
    <rPh sb="21" eb="24">
      <t>タントウシャ</t>
    </rPh>
    <rPh sb="25" eb="27">
      <t>シメイ</t>
    </rPh>
    <rPh sb="29" eb="31">
      <t>キニュウ</t>
    </rPh>
    <phoneticPr fontId="1"/>
  </si>
  <si>
    <t>担当医療機関
確認</t>
    <rPh sb="0" eb="2">
      <t>タントウ</t>
    </rPh>
    <rPh sb="2" eb="4">
      <t>イリョウ</t>
    </rPh>
    <rPh sb="4" eb="6">
      <t>キカン</t>
    </rPh>
    <rPh sb="7" eb="9">
      <t>カクニン</t>
    </rPh>
    <phoneticPr fontId="1"/>
  </si>
  <si>
    <t>東京　花子</t>
    <rPh sb="0" eb="2">
      <t>トウキョウ</t>
    </rPh>
    <rPh sb="3" eb="5">
      <t>ハナコ</t>
    </rPh>
    <phoneticPr fontId="1"/>
  </si>
  <si>
    <t>ﾄｳｷｮｳ　ﾊﾅｺ</t>
    <phoneticPr fontId="1"/>
  </si>
  <si>
    <t>子宮細胞診
1 : 自己採取法
2 : 医師採取法
3 :  希望しない</t>
    <rPh sb="0" eb="5">
      <t>シキュウサイボウシン</t>
    </rPh>
    <rPh sb="10" eb="12">
      <t>ジコ</t>
    </rPh>
    <rPh sb="12" eb="14">
      <t>サイシュ</t>
    </rPh>
    <rPh sb="14" eb="15">
      <t>ホウ</t>
    </rPh>
    <rPh sb="20" eb="22">
      <t>イシ</t>
    </rPh>
    <rPh sb="22" eb="24">
      <t>サイシュ</t>
    </rPh>
    <rPh sb="24" eb="25">
      <t>ホウ</t>
    </rPh>
    <rPh sb="31" eb="33">
      <t>キボウ</t>
    </rPh>
    <phoneticPr fontId="1"/>
  </si>
  <si>
    <r>
      <t xml:space="preserve">担当医療機関確認
</t>
    </r>
    <r>
      <rPr>
        <sz val="11"/>
        <color rgb="FFFF0000"/>
        <rFont val="ＭＳ Ｐ明朝"/>
        <family val="1"/>
        <charset val="128"/>
      </rPr>
      <t>※子宮細胞診希望者のみ</t>
    </r>
    <r>
      <rPr>
        <sz val="11"/>
        <color theme="1"/>
        <rFont val="ＭＳ Ｐ明朝"/>
        <family val="1"/>
        <charset val="128"/>
      </rPr>
      <t xml:space="preserve">
1：済</t>
    </r>
    <rPh sb="0" eb="6">
      <t>タントウイリョウキカン</t>
    </rPh>
    <rPh sb="6" eb="8">
      <t>カクニン</t>
    </rPh>
    <rPh sb="10" eb="15">
      <t>シキュウサイボウシン</t>
    </rPh>
    <rPh sb="15" eb="17">
      <t>キボウ</t>
    </rPh>
    <rPh sb="17" eb="18">
      <t>シャ</t>
    </rPh>
    <rPh sb="23" eb="24">
      <t>ズ</t>
    </rPh>
    <phoneticPr fontId="1"/>
  </si>
  <si>
    <r>
      <t xml:space="preserve">担当医療機関確認
</t>
    </r>
    <r>
      <rPr>
        <sz val="11"/>
        <color rgb="FFFF0000"/>
        <rFont val="ＭＳ Ｐ明朝"/>
        <family val="1"/>
        <charset val="128"/>
      </rPr>
      <t>※子宮細胞診希望者のみ</t>
    </r>
    <rPh sb="0" eb="6">
      <t>タントウイリョウキカン</t>
    </rPh>
    <rPh sb="6" eb="8">
      <t>カクニン</t>
    </rPh>
    <rPh sb="10" eb="15">
      <t>シキュウサイボウシン</t>
    </rPh>
    <rPh sb="15" eb="17">
      <t>キボウ</t>
    </rPh>
    <rPh sb="17" eb="18">
      <t>シャ</t>
    </rPh>
    <phoneticPr fontId="1"/>
  </si>
  <si>
    <t>　　　　健診コース
　　1 : A1 一般
　　2 : A2 一般
　　3 : B 生活習慣病</t>
    <rPh sb="4" eb="6">
      <t>ケンシン</t>
    </rPh>
    <rPh sb="19" eb="21">
      <t>イッパン</t>
    </rPh>
    <rPh sb="31" eb="33">
      <t>イッパン</t>
    </rPh>
    <rPh sb="42" eb="44">
      <t>セイカツ</t>
    </rPh>
    <rPh sb="44" eb="46">
      <t>シュウカン</t>
    </rPh>
    <rPh sb="46" eb="47">
      <t>ビョウ</t>
    </rPh>
    <phoneticPr fontId="1"/>
  </si>
  <si>
    <t>健診コース
A1：一般
A2：一般
B：生活習慣病</t>
    <rPh sb="0" eb="2">
      <t>ケンシン</t>
    </rPh>
    <rPh sb="9" eb="11">
      <t>イッパン</t>
    </rPh>
    <rPh sb="15" eb="17">
      <t>イッパン</t>
    </rPh>
    <rPh sb="20" eb="22">
      <t>セイカツ</t>
    </rPh>
    <rPh sb="22" eb="24">
      <t>シュウカン</t>
    </rPh>
    <rPh sb="24" eb="25">
      <t>ビョウ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</si>
</sst>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\(aaa\)"/>
  </numFmts>
  <fonts count="28" x14ac:knownFonts="1">
    <font>
      <sz val="12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Protection="1">
      <alignment vertical="center"/>
    </xf>
    <xf numFmtId="57" fontId="4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vertical="center" shrinkToFit="1"/>
    </xf>
    <xf numFmtId="0" fontId="7" fillId="0" borderId="0" xfId="0" applyFont="1" applyProtection="1">
      <alignment vertical="center"/>
    </xf>
    <xf numFmtId="56" fontId="12" fillId="0" borderId="0" xfId="0" applyNumberFormat="1" applyFont="1" applyProtection="1">
      <alignment vertical="center"/>
    </xf>
    <xf numFmtId="0" fontId="10" fillId="0" borderId="0" xfId="0" applyFont="1" applyBorder="1" applyAlignment="1" applyProtection="1">
      <alignment horizontal="left" vertical="top" shrinkToFit="1"/>
    </xf>
    <xf numFmtId="0" fontId="4" fillId="0" borderId="0" xfId="0" applyFont="1" applyAlignment="1" applyProtection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Alignment="1"/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wrapText="1"/>
    </xf>
    <xf numFmtId="0" fontId="12" fillId="0" borderId="2" xfId="0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right" vertical="center" shrinkToFit="1"/>
    </xf>
    <xf numFmtId="0" fontId="14" fillId="0" borderId="14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57" fontId="12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indent="1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12" fillId="0" borderId="21" xfId="0" applyFont="1" applyFill="1" applyBorder="1" applyAlignment="1" applyProtection="1">
      <alignment horizontal="center" vertical="center" shrinkToFit="1"/>
    </xf>
    <xf numFmtId="57" fontId="12" fillId="0" borderId="21" xfId="0" applyNumberFormat="1" applyFont="1" applyFill="1" applyBorder="1" applyAlignment="1" applyProtection="1">
      <alignment horizontal="center" vertical="center" shrinkToFi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Fill="1" applyBorder="1" applyAlignment="1" applyProtection="1">
      <alignment horizontal="left" vertical="center" indent="1" shrinkToFit="1"/>
    </xf>
    <xf numFmtId="0" fontId="7" fillId="0" borderId="21" xfId="0" applyNumberFormat="1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wrapText="1"/>
    </xf>
    <xf numFmtId="57" fontId="15" fillId="0" borderId="0" xfId="0" applyNumberFormat="1" applyFont="1" applyFill="1" applyAlignment="1">
      <alignment horizontal="center" vertical="center" shrinkToFit="1"/>
    </xf>
    <xf numFmtId="57" fontId="12" fillId="0" borderId="19" xfId="0" applyNumberFormat="1" applyFont="1" applyBorder="1" applyAlignment="1" applyProtection="1">
      <alignment horizontal="center" vertical="center"/>
    </xf>
    <xf numFmtId="57" fontId="12" fillId="0" borderId="22" xfId="0" applyNumberFormat="1" applyFont="1" applyBorder="1" applyAlignment="1" applyProtection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distributed" vertical="center" justifyLastLine="1"/>
    </xf>
    <xf numFmtId="176" fontId="16" fillId="0" borderId="24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vertical="center" shrinkToFit="1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vertical="center" shrinkToFit="1"/>
    </xf>
    <xf numFmtId="0" fontId="16" fillId="0" borderId="24" xfId="0" applyNumberFormat="1" applyFont="1" applyFill="1" applyBorder="1" applyAlignment="1">
      <alignment vertical="center" shrinkToFit="1"/>
    </xf>
    <xf numFmtId="0" fontId="16" fillId="0" borderId="24" xfId="0" applyNumberFormat="1" applyFont="1" applyFill="1" applyBorder="1" applyAlignment="1">
      <alignment horizontal="left" vertical="center" shrinkToFit="1"/>
    </xf>
    <xf numFmtId="0" fontId="15" fillId="0" borderId="0" xfId="0" applyNumberFormat="1" applyFont="1" applyFill="1" applyAlignment="1">
      <alignment vertical="center" shrinkToFit="1"/>
    </xf>
    <xf numFmtId="0" fontId="16" fillId="0" borderId="24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Protection="1">
      <alignment vertical="center"/>
    </xf>
    <xf numFmtId="0" fontId="4" fillId="3" borderId="27" xfId="0" applyFont="1" applyFill="1" applyBorder="1" applyAlignment="1" applyProtection="1">
      <alignment horizontal="center" vertical="center" shrinkToFit="1"/>
      <protection locked="0"/>
    </xf>
    <xf numFmtId="0" fontId="4" fillId="3" borderId="23" xfId="0" applyFont="1" applyFill="1" applyBorder="1" applyAlignment="1" applyProtection="1">
      <alignment horizontal="center" vertical="center" shrinkToFit="1"/>
      <protection locked="0"/>
    </xf>
    <xf numFmtId="57" fontId="4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3" xfId="0" applyFont="1" applyFill="1" applyBorder="1" applyAlignment="1" applyProtection="1">
      <alignment horizontal="center" vertical="center" shrinkToFit="1"/>
      <protection locked="0"/>
    </xf>
    <xf numFmtId="176" fontId="4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176" fontId="4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57" fontId="4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176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9" fillId="2" borderId="40" xfId="0" applyFont="1" applyFill="1" applyBorder="1" applyAlignment="1" applyProtection="1">
      <alignment horizontal="center" vertical="center" shrinkToFit="1"/>
    </xf>
    <xf numFmtId="0" fontId="4" fillId="2" borderId="41" xfId="0" applyFont="1" applyFill="1" applyBorder="1" applyAlignment="1" applyProtection="1">
      <alignment horizontal="center" vertical="center" shrinkToFit="1"/>
    </xf>
    <xf numFmtId="57" fontId="4" fillId="2" borderId="41" xfId="0" applyNumberFormat="1" applyFont="1" applyFill="1" applyBorder="1" applyAlignment="1" applyProtection="1">
      <alignment horizontal="center" vertical="center" shrinkToFit="1"/>
    </xf>
    <xf numFmtId="0" fontId="4" fillId="2" borderId="41" xfId="0" applyNumberFormat="1" applyFont="1" applyFill="1" applyBorder="1" applyAlignment="1" applyProtection="1">
      <alignment horizontal="center" vertical="center" shrinkToFit="1"/>
    </xf>
    <xf numFmtId="0" fontId="10" fillId="2" borderId="41" xfId="0" applyFont="1" applyFill="1" applyBorder="1" applyAlignment="1" applyProtection="1">
      <alignment horizontal="center" vertical="center" shrinkToFit="1"/>
    </xf>
    <xf numFmtId="176" fontId="4" fillId="2" borderId="42" xfId="0" applyNumberFormat="1" applyFont="1" applyFill="1" applyBorder="1" applyAlignment="1" applyProtection="1">
      <alignment horizontal="center" vertical="center" shrinkToFit="1"/>
    </xf>
    <xf numFmtId="0" fontId="22" fillId="0" borderId="0" xfId="0" applyFont="1">
      <alignment vertical="center"/>
    </xf>
    <xf numFmtId="0" fontId="23" fillId="0" borderId="0" xfId="0" applyFont="1" applyProtection="1">
      <alignment vertical="center"/>
      <protection locked="0"/>
    </xf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left" vertical="center" indent="1" shrinkToFit="1"/>
    </xf>
    <xf numFmtId="57" fontId="12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indent="1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/>
    </xf>
    <xf numFmtId="57" fontId="12" fillId="0" borderId="0" xfId="0" applyNumberFormat="1" applyFont="1" applyBorder="1" applyAlignment="1" applyProtection="1">
      <alignment horizontal="center" vertical="center"/>
    </xf>
    <xf numFmtId="0" fontId="16" fillId="0" borderId="2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2" fillId="0" borderId="21" xfId="0" applyNumberFormat="1" applyFont="1" applyFill="1" applyBorder="1" applyAlignment="1" applyProtection="1">
      <alignment horizontal="center" vertical="center" shrinkToFit="1"/>
    </xf>
    <xf numFmtId="0" fontId="4" fillId="3" borderId="35" xfId="0" applyFont="1" applyFill="1" applyBorder="1" applyAlignment="1" applyProtection="1">
      <alignment horizontal="left" vertical="center"/>
      <protection locked="0"/>
    </xf>
    <xf numFmtId="0" fontId="4" fillId="3" borderId="36" xfId="0" applyFont="1" applyFill="1" applyBorder="1" applyAlignment="1" applyProtection="1">
      <alignment horizontal="left" vertical="center"/>
      <protection locked="0"/>
    </xf>
    <xf numFmtId="0" fontId="4" fillId="3" borderId="37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4" fillId="3" borderId="25" xfId="0" applyFont="1" applyFill="1" applyBorder="1" applyAlignment="1" applyProtection="1">
      <alignment horizontal="center" vertical="center" shrinkToFit="1"/>
    </xf>
    <xf numFmtId="0" fontId="4" fillId="3" borderId="26" xfId="0" applyFont="1" applyFill="1" applyBorder="1" applyAlignment="1" applyProtection="1">
      <alignment horizontal="center" vertical="center" shrinkToFit="1"/>
    </xf>
    <xf numFmtId="0" fontId="4" fillId="3" borderId="29" xfId="0" applyFont="1" applyFill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3" xfId="0" applyFont="1" applyFill="1" applyBorder="1" applyAlignment="1" applyProtection="1">
      <alignment horizontal="left" vertical="center"/>
      <protection locked="0"/>
    </xf>
    <xf numFmtId="0" fontId="4" fillId="3" borderId="34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 shrinkToFit="1"/>
    </xf>
    <xf numFmtId="0" fontId="7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left" vertical="center" indent="1" shrinkToFit="1"/>
    </xf>
    <xf numFmtId="0" fontId="12" fillId="0" borderId="3" xfId="0" applyFont="1" applyFill="1" applyBorder="1" applyAlignment="1" applyProtection="1">
      <alignment horizontal="left" vertical="center" indent="1" shrinkToFit="1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 indent="1" shrinkToFit="1"/>
    </xf>
    <xf numFmtId="0" fontId="12" fillId="0" borderId="2" xfId="0" applyFont="1" applyFill="1" applyBorder="1" applyAlignment="1" applyProtection="1">
      <alignment horizontal="left" vertical="center" indent="1" shrinkToFit="1"/>
    </xf>
    <xf numFmtId="49" fontId="16" fillId="0" borderId="2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5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0066"/>
      <color rgb="FFFF3399"/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1411942</xdr:colOff>
      <xdr:row>5</xdr:row>
      <xdr:rowOff>112059</xdr:rowOff>
    </xdr:from>
    <xdr:to>
      <xdr:col>17</xdr:col>
      <xdr:colOff>123265</xdr:colOff>
      <xdr:row>108</xdr:row>
      <xdr:rowOff>44822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9746F4-FECA-3656-4A96-E5F83973B4C1}"/>
            </a:ext>
          </a:extLst>
        </xdr:cNvPr>
        <xdr:cNvSpPr/>
      </xdr:nvSpPr>
      <xdr:spPr>
        <a:xfrm>
          <a:off x="14309913" y="1232647"/>
          <a:ext cx="4706470" cy="23689234"/>
        </a:xfrm>
        <a:prstGeom prst="rect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1042147</xdr:colOff>
      <xdr:row>2</xdr:row>
      <xdr:rowOff>168089</xdr:rowOff>
    </xdr:from>
    <xdr:to>
      <xdr:col>17</xdr:col>
      <xdr:colOff>526676</xdr:colOff>
      <xdr:row>5</xdr:row>
      <xdr:rowOff>33618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0B6979-5F7F-1779-7903-94D8EDECC073}"/>
            </a:ext>
          </a:extLst>
        </xdr:cNvPr>
        <xdr:cNvSpPr txBox="1"/>
      </xdr:nvSpPr>
      <xdr:spPr>
        <a:xfrm>
          <a:off x="13940118" y="616324"/>
          <a:ext cx="5479676" cy="537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エラーが無いように入力ください！</a:t>
          </a:r>
        </a:p>
      </xdr:txBody>
    </xdr:sp>
    <xdr:clientData/>
  </xdr:twoCellAnchor>
  <xdr:twoCellAnchor>
    <xdr:from>
      <xdr:col>11</xdr:col>
      <xdr:colOff>448235</xdr:colOff>
      <xdr:row>0</xdr:row>
      <xdr:rowOff>78443</xdr:rowOff>
    </xdr:from>
    <xdr:to>
      <xdr:col>19</xdr:col>
      <xdr:colOff>67236</xdr:colOff>
      <xdr:row>2</xdr:row>
      <xdr:rowOff>202407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12C4437B-2C07-811F-2A94-50071EF44772}"/>
            </a:ext>
          </a:extLst>
        </xdr:cNvPr>
        <xdr:cNvSpPr/>
      </xdr:nvSpPr>
      <xdr:spPr>
        <a:xfrm>
          <a:off x="12378298" y="78443"/>
          <a:ext cx="8310563" cy="576402"/>
        </a:xfrm>
        <a:prstGeom prst="borderCallout2">
          <a:avLst>
            <a:gd name="adj1" fmla="val 105327"/>
            <a:gd name="adj2" fmla="val 14156"/>
            <a:gd name="adj3" fmla="val 144472"/>
            <a:gd name="adj4" fmla="val 12522"/>
            <a:gd name="adj5" fmla="val 227033"/>
            <a:gd name="adj6" fmla="val -23387"/>
          </a:avLst>
        </a:prstGeom>
        <a:ln w="19050">
          <a:solidFill>
            <a:srgbClr val="FF3399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66"/>
              </a:solidFill>
              <a:latin typeface="+mn-ea"/>
              <a:ea typeface="+mn-ea"/>
            </a:rPr>
            <a:t>＊「</a:t>
          </a:r>
          <a:r>
            <a:rPr kumimoji="1" lang="en-US" altLang="ja-JP" sz="1050">
              <a:solidFill>
                <a:srgbClr val="FF0066"/>
              </a:solidFill>
              <a:latin typeface="+mn-ea"/>
              <a:ea typeface="+mn-ea"/>
            </a:rPr>
            <a:t>B</a:t>
          </a:r>
          <a:r>
            <a:rPr kumimoji="1" lang="ja-JP" altLang="en-US" sz="1050">
              <a:solidFill>
                <a:srgbClr val="FF0066"/>
              </a:solidFill>
              <a:latin typeface="+mn-ea"/>
              <a:ea typeface="+mn-ea"/>
            </a:rPr>
            <a:t>コース」を選択し子宮細胞診検査をご希望の場合、医療機関に検査を実施しているかご確認ください。確認後、「</a:t>
          </a:r>
          <a:r>
            <a:rPr kumimoji="1" lang="en-US" altLang="ja-JP" sz="1050">
              <a:solidFill>
                <a:srgbClr val="FF0066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rgbClr val="FF0066"/>
              </a:solidFill>
              <a:latin typeface="+mn-ea"/>
              <a:ea typeface="+mn-ea"/>
            </a:rPr>
            <a:t>」を入力し、子宮細胞診欄は「</a:t>
          </a:r>
          <a:r>
            <a:rPr kumimoji="1" lang="en-US" altLang="ja-JP" sz="1050">
              <a:solidFill>
                <a:srgbClr val="FF0066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rgbClr val="FF0066"/>
              </a:solidFill>
              <a:latin typeface="+mn-ea"/>
              <a:ea typeface="+mn-ea"/>
            </a:rPr>
            <a:t>」「</a:t>
          </a:r>
          <a:r>
            <a:rPr kumimoji="1" lang="en-US" altLang="ja-JP" sz="1050">
              <a:solidFill>
                <a:srgbClr val="FF0066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rgbClr val="FF0066"/>
              </a:solidFill>
              <a:latin typeface="+mn-ea"/>
              <a:ea typeface="+mn-ea"/>
            </a:rPr>
            <a:t>」のどちらかを選択してください。検査を希望しない場合は（医療機関確認不要）「</a:t>
          </a:r>
          <a:r>
            <a:rPr kumimoji="1" lang="en-US" altLang="ja-JP" sz="1050">
              <a:solidFill>
                <a:srgbClr val="FF0066"/>
              </a:solidFill>
              <a:latin typeface="+mn-ea"/>
              <a:ea typeface="+mn-ea"/>
            </a:rPr>
            <a:t>3</a:t>
          </a:r>
          <a:r>
            <a:rPr kumimoji="1" lang="ja-JP" altLang="en-US" sz="1050">
              <a:solidFill>
                <a:srgbClr val="FF0066"/>
              </a:solidFill>
              <a:latin typeface="+mn-ea"/>
              <a:ea typeface="+mn-ea"/>
            </a:rPr>
            <a:t>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9"/>
  <sheetViews>
    <sheetView tabSelected="1" view="pageBreakPreview" zoomScale="80" zoomScaleNormal="85" zoomScaleSheetLayoutView="80" workbookViewId="0">
      <selection activeCell="B1" sqref="B1:E1"/>
    </sheetView>
  </sheetViews>
  <sheetFormatPr defaultColWidth="10.58203125" defaultRowHeight="18" customHeight="1" x14ac:dyDescent="0.15"/>
  <cols>
    <col min="1" max="1" width="6.75" style="1" customWidth="1"/>
    <col min="2" max="2" width="7" style="1" customWidth="1"/>
    <col min="3" max="3" width="6.75" style="1" customWidth="1"/>
    <col min="4" max="5" width="11.58203125" style="1" customWidth="1"/>
    <col min="6" max="6" width="5.58203125" style="3" customWidth="1"/>
    <col min="7" max="7" width="9.58203125" style="1" customWidth="1"/>
    <col min="8" max="8" width="13.33203125" style="1" customWidth="1"/>
    <col min="9" max="9" width="11.1640625" style="1" customWidth="1"/>
    <col min="10" max="10" width="13.75" style="1" customWidth="1"/>
    <col min="11" max="11" width="7.25" style="1" customWidth="1"/>
    <col min="12" max="12" width="8.5" style="1" customWidth="1"/>
    <col min="13" max="13" width="12.9140625" style="1" customWidth="1"/>
    <col min="14" max="14" width="9.4140625" style="1" customWidth="1"/>
    <col min="15" max="15" width="10.58203125" style="2" customWidth="1"/>
    <col min="16" max="16" width="13.58203125" style="2" customWidth="1"/>
    <col min="17" max="17" width="5.83203125" style="2" customWidth="1"/>
    <col min="18" max="34" width="7.58203125" style="1" customWidth="1"/>
    <col min="35" max="16384" width="10.58203125" style="1"/>
  </cols>
  <sheetData>
    <row r="1" spans="1:34" ht="18" customHeight="1" thickTop="1" x14ac:dyDescent="0.15">
      <c r="A1" s="19" t="s">
        <v>9</v>
      </c>
      <c r="B1" s="121"/>
      <c r="C1" s="122"/>
      <c r="D1" s="122"/>
      <c r="E1" s="123"/>
      <c r="F1" s="1"/>
      <c r="G1" s="127" t="s">
        <v>38</v>
      </c>
      <c r="H1" s="127"/>
      <c r="I1" s="127"/>
      <c r="J1" s="127"/>
      <c r="K1" s="127"/>
      <c r="L1" s="127"/>
      <c r="M1" s="63"/>
    </row>
    <row r="2" spans="1:34" ht="18" customHeight="1" x14ac:dyDescent="0.15">
      <c r="A2" s="20" t="s">
        <v>6</v>
      </c>
      <c r="B2" s="124"/>
      <c r="C2" s="125"/>
      <c r="D2" s="125"/>
      <c r="E2" s="126"/>
      <c r="F2" s="62"/>
      <c r="G2" s="127"/>
      <c r="H2" s="127"/>
      <c r="I2" s="127"/>
      <c r="J2" s="127"/>
      <c r="K2" s="127"/>
      <c r="L2" s="127"/>
      <c r="M2" s="63"/>
      <c r="N2" s="2"/>
      <c r="O2" s="1"/>
      <c r="P2" s="1"/>
      <c r="Q2" s="1"/>
    </row>
    <row r="3" spans="1:34" ht="18" customHeight="1" thickBot="1" x14ac:dyDescent="0.2">
      <c r="A3" s="20" t="s">
        <v>13</v>
      </c>
      <c r="B3" s="124"/>
      <c r="C3" s="125"/>
      <c r="D3" s="125"/>
      <c r="E3" s="126"/>
      <c r="F3" s="62"/>
    </row>
    <row r="4" spans="1:34" ht="18" customHeight="1" thickTop="1" x14ac:dyDescent="0.15">
      <c r="A4" s="20" t="s">
        <v>7</v>
      </c>
      <c r="B4" s="124"/>
      <c r="C4" s="125"/>
      <c r="D4" s="125"/>
      <c r="E4" s="126"/>
      <c r="F4" s="1"/>
      <c r="G4" s="119"/>
      <c r="H4" s="117" t="s">
        <v>19</v>
      </c>
      <c r="I4" s="118"/>
      <c r="J4" s="118"/>
      <c r="K4" s="118"/>
      <c r="L4" s="118"/>
      <c r="M4" s="118"/>
      <c r="O4" s="68"/>
      <c r="P4" s="68"/>
    </row>
    <row r="5" spans="1:34" ht="18" customHeight="1" thickBot="1" x14ac:dyDescent="0.2">
      <c r="A5" s="20" t="s">
        <v>8</v>
      </c>
      <c r="B5" s="124"/>
      <c r="C5" s="125"/>
      <c r="D5" s="125"/>
      <c r="E5" s="126"/>
      <c r="F5" s="1"/>
      <c r="G5" s="120"/>
      <c r="H5" s="117"/>
      <c r="I5" s="118"/>
      <c r="J5" s="118"/>
      <c r="K5" s="118"/>
      <c r="L5" s="118"/>
      <c r="M5" s="118"/>
    </row>
    <row r="6" spans="1:34" ht="18" customHeight="1" thickTop="1" thickBot="1" x14ac:dyDescent="0.2">
      <c r="A6" s="20" t="s">
        <v>17</v>
      </c>
      <c r="B6" s="114"/>
      <c r="C6" s="115"/>
      <c r="D6" s="115"/>
      <c r="E6" s="116"/>
      <c r="F6" s="4" t="s">
        <v>18</v>
      </c>
      <c r="G6" s="5"/>
      <c r="H6" s="6"/>
      <c r="O6" s="1"/>
      <c r="P6" s="1"/>
      <c r="Q6" s="1"/>
      <c r="R6" s="2"/>
    </row>
    <row r="7" spans="1:34" s="8" customFormat="1" ht="65.25" customHeight="1" thickTop="1" thickBot="1" x14ac:dyDescent="0.2">
      <c r="A7" s="88" t="s">
        <v>92</v>
      </c>
      <c r="B7" s="87" t="s">
        <v>95</v>
      </c>
      <c r="C7" s="18" t="s">
        <v>89</v>
      </c>
      <c r="D7" s="18" t="s">
        <v>90</v>
      </c>
      <c r="E7" s="18" t="s">
        <v>91</v>
      </c>
      <c r="F7" s="22" t="s">
        <v>93</v>
      </c>
      <c r="G7" s="22" t="s">
        <v>88</v>
      </c>
      <c r="H7" s="23" t="s">
        <v>121</v>
      </c>
      <c r="I7" s="110" t="s">
        <v>118</v>
      </c>
      <c r="J7" s="110" t="s">
        <v>119</v>
      </c>
      <c r="K7" s="24" t="s">
        <v>11</v>
      </c>
      <c r="L7" s="24" t="s">
        <v>87</v>
      </c>
      <c r="M7" s="7" t="s">
        <v>12</v>
      </c>
      <c r="N7" s="61" t="s">
        <v>28</v>
      </c>
      <c r="O7" s="61" t="s">
        <v>32</v>
      </c>
      <c r="P7" s="61" t="s">
        <v>120</v>
      </c>
      <c r="Q7" s="61" t="s">
        <v>37</v>
      </c>
      <c r="R7" s="59">
        <v>5</v>
      </c>
      <c r="S7" s="59">
        <v>6</v>
      </c>
      <c r="T7" s="59">
        <v>7</v>
      </c>
      <c r="U7" s="59">
        <v>8</v>
      </c>
      <c r="V7" s="59">
        <v>9</v>
      </c>
      <c r="W7" s="59">
        <v>10</v>
      </c>
      <c r="X7" s="59">
        <v>11</v>
      </c>
      <c r="Y7" s="59">
        <v>12</v>
      </c>
      <c r="Z7" s="59">
        <v>13</v>
      </c>
      <c r="AA7" s="59">
        <v>14</v>
      </c>
      <c r="AB7" s="59">
        <v>15</v>
      </c>
      <c r="AC7" s="59">
        <v>16</v>
      </c>
      <c r="AD7" s="59">
        <v>17</v>
      </c>
      <c r="AE7" s="59">
        <v>18</v>
      </c>
      <c r="AF7" s="59">
        <v>19</v>
      </c>
      <c r="AG7" s="59">
        <v>20</v>
      </c>
      <c r="AH7" s="59">
        <v>21</v>
      </c>
    </row>
    <row r="8" spans="1:34" s="8" customFormat="1" ht="23.25" customHeight="1" thickTop="1" thickBot="1" x14ac:dyDescent="0.2">
      <c r="A8" s="89" t="s">
        <v>85</v>
      </c>
      <c r="B8" s="90" t="s">
        <v>86</v>
      </c>
      <c r="C8" s="90">
        <v>10</v>
      </c>
      <c r="D8" s="90" t="s">
        <v>116</v>
      </c>
      <c r="E8" s="90" t="s">
        <v>117</v>
      </c>
      <c r="F8" s="90">
        <v>2</v>
      </c>
      <c r="G8" s="91">
        <v>27551</v>
      </c>
      <c r="H8" s="92">
        <v>2</v>
      </c>
      <c r="I8" s="90">
        <v>1</v>
      </c>
      <c r="J8" s="90">
        <v>1</v>
      </c>
      <c r="K8" s="93">
        <v>251</v>
      </c>
      <c r="L8" s="94">
        <v>45981</v>
      </c>
      <c r="M8" s="7" t="s">
        <v>39</v>
      </c>
      <c r="N8" s="61"/>
      <c r="O8" s="61"/>
      <c r="P8" s="111"/>
      <c r="Q8" s="61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</row>
    <row r="9" spans="1:34" ht="18" customHeight="1" thickTop="1" x14ac:dyDescent="0.15">
      <c r="A9" s="21">
        <v>1</v>
      </c>
      <c r="B9" s="69"/>
      <c r="C9" s="70"/>
      <c r="D9" s="70"/>
      <c r="E9" s="70"/>
      <c r="F9" s="70"/>
      <c r="G9" s="71"/>
      <c r="H9" s="72"/>
      <c r="I9" s="70"/>
      <c r="J9" s="70"/>
      <c r="K9" s="73"/>
      <c r="L9" s="74"/>
      <c r="M9" s="9" t="str">
        <f>IF(C9="","",VLOOKUP(K9,医療機関データ!$A:$B,2,FALSE))</f>
        <v/>
      </c>
      <c r="N9" s="10" t="str">
        <f t="shared" ref="N9:N40" si="0">IF(C9="","",IF(COUNTIF(R9:AH9,L9)&gt;=1,"","希望日不可"))</f>
        <v/>
      </c>
      <c r="O9" s="10" t="str">
        <f t="shared" ref="O9:O40" si="1">IF(C9="","",IF(AND(H9&lt;&gt;1,H9&lt;&gt;2,H9&lt;&gt;3),"無効です",IF(H9=3,"",IF(DATEDIF(G9,46112,"Y")&gt;=40,"A1.A2は40歳未満のみ",""))))</f>
        <v/>
      </c>
      <c r="P9" s="111" t="str">
        <f>IF(AND(F9=1,I9&lt;=2,I9&gt;=1),"男性です",IF(AND(H9=3,I9="",J9=1),"採取法が入っていません",IF(IF(OR(AND(F9=2,H9=3,I9=1,J9=""),AND(F9=2,H9=3,I9=2,J9=""),AND(F9="女",H9=3,I9=1,J9=""),AND(F9="女",H9=3,I9=2,J9="")),1,"")=1,"医療機関へ確認ください","")))</f>
        <v/>
      </c>
      <c r="Q9" s="10" t="str">
        <f t="shared" ref="Q9:Q40" si="2">IF(C9="","",IF(COUNTIFS($C$9:$C$108,C9,$D$9:$D$108,D9,$G$9:$G$108,G9)&gt;1,"重複",""))</f>
        <v/>
      </c>
      <c r="R9" s="60" t="e">
        <f>IF(VLOOKUP($K9,医療機関データ!$A:$U,R$7,FALSE)="","",VLOOKUP($K9,医療機関データ!$A:$U,R$7,FALSE))</f>
        <v>#N/A</v>
      </c>
      <c r="S9" s="60" t="e">
        <f>IF(VLOOKUP($K9,医療機関データ!$A:$U,S$7,FALSE)="","",VLOOKUP($K9,医療機関データ!$A:$U,S$7,FALSE))</f>
        <v>#N/A</v>
      </c>
      <c r="T9" s="60" t="e">
        <f>IF(VLOOKUP($K9,医療機関データ!$A:$U,T$7,FALSE)="","",VLOOKUP($K9,医療機関データ!$A:$U,T$7,FALSE))</f>
        <v>#N/A</v>
      </c>
      <c r="U9" s="60" t="e">
        <f>IF(VLOOKUP($K9,医療機関データ!$A:$U,U$7,FALSE)="","",VLOOKUP($K9,医療機関データ!$A:$U,U$7,FALSE))</f>
        <v>#N/A</v>
      </c>
      <c r="V9" s="60" t="e">
        <f>IF(VLOOKUP($K9,医療機関データ!$A:$U,V$7,FALSE)="","",VLOOKUP($K9,医療機関データ!$A:$U,V$7,FALSE))</f>
        <v>#N/A</v>
      </c>
      <c r="W9" s="60" t="e">
        <f>IF(VLOOKUP($K9,医療機関データ!$A:$U,W$7,FALSE)="","",VLOOKUP($K9,医療機関データ!$A:$U,W$7,FALSE))</f>
        <v>#N/A</v>
      </c>
      <c r="X9" s="60" t="e">
        <f>IF(VLOOKUP($K9,医療機関データ!$A:$U,X$7,FALSE)="","",VLOOKUP($K9,医療機関データ!$A:$U,X$7,FALSE))</f>
        <v>#N/A</v>
      </c>
      <c r="Y9" s="60" t="e">
        <f>IF(VLOOKUP($K9,医療機関データ!$A:$U,Y$7,FALSE)="","",VLOOKUP($K9,医療機関データ!$A:$U,Y$7,FALSE))</f>
        <v>#N/A</v>
      </c>
      <c r="Z9" s="60" t="e">
        <f>IF(VLOOKUP($K9,医療機関データ!$A:$U,Z$7,FALSE)="","",VLOOKUP($K9,医療機関データ!$A:$U,Z$7,FALSE))</f>
        <v>#N/A</v>
      </c>
      <c r="AA9" s="60" t="e">
        <f>IF(VLOOKUP($K9,医療機関データ!$A:$U,AA$7,FALSE)="","",VLOOKUP($K9,医療機関データ!$A:$U,AA$7,FALSE))</f>
        <v>#N/A</v>
      </c>
      <c r="AB9" s="60" t="e">
        <f>IF(VLOOKUP($K9,医療機関データ!$A:$U,AB$7,FALSE)="","",VLOOKUP($K9,医療機関データ!$A:$U,AB$7,FALSE))</f>
        <v>#N/A</v>
      </c>
      <c r="AC9" s="60" t="e">
        <f>IF(VLOOKUP($K9,医療機関データ!$A:$U,AC$7,FALSE)="","",VLOOKUP($K9,医療機関データ!$A:$U,AC$7,FALSE))</f>
        <v>#N/A</v>
      </c>
      <c r="AD9" s="60" t="e">
        <f>IF(VLOOKUP($K9,医療機関データ!$A:$U,AD$7,FALSE)="","",VLOOKUP($K9,医療機関データ!$A:$U,AD$7,FALSE))</f>
        <v>#N/A</v>
      </c>
      <c r="AE9" s="60" t="e">
        <f>IF(VLOOKUP($K9,医療機関データ!$A:$U,AE$7,FALSE)="","",VLOOKUP($K9,医療機関データ!$A:$U,AE$7,FALSE))</f>
        <v>#N/A</v>
      </c>
      <c r="AF9" s="60" t="e">
        <f>IF(VLOOKUP($K9,医療機関データ!$A:$U,AF$7,FALSE)="","",VLOOKUP($K9,医療機関データ!$A:$U,AF$7,FALSE))</f>
        <v>#N/A</v>
      </c>
      <c r="AG9" s="60" t="e">
        <f>IF(VLOOKUP($K9,医療機関データ!$A:$U,AG$7,FALSE)="","",VLOOKUP($K9,医療機関データ!$A:$U,AG$7,FALSE))</f>
        <v>#N/A</v>
      </c>
      <c r="AH9" s="60" t="e">
        <f>IF(VLOOKUP($K9,医療機関データ!$A:$U,AH$7,FALSE)="","",VLOOKUP($K9,医療機関データ!$A:$U,AH$7,FALSE))</f>
        <v>#N/A</v>
      </c>
    </row>
    <row r="10" spans="1:34" ht="18" customHeight="1" x14ac:dyDescent="0.15">
      <c r="A10" s="25">
        <v>2</v>
      </c>
      <c r="B10" s="75"/>
      <c r="C10" s="76"/>
      <c r="D10" s="76"/>
      <c r="E10" s="76"/>
      <c r="F10" s="76"/>
      <c r="G10" s="77"/>
      <c r="H10" s="78"/>
      <c r="I10" s="76"/>
      <c r="J10" s="76"/>
      <c r="K10" s="79"/>
      <c r="L10" s="80"/>
      <c r="M10" s="9" t="str">
        <f>IF(C10="","",VLOOKUP(K10,医療機関データ!$A:$B,2,FALSE))</f>
        <v/>
      </c>
      <c r="N10" s="10" t="str">
        <f t="shared" si="0"/>
        <v/>
      </c>
      <c r="O10" s="10" t="str">
        <f t="shared" si="1"/>
        <v/>
      </c>
      <c r="P10" s="111" t="str">
        <f t="shared" ref="P10:P73" si="3">IF(AND(F10=1,I10&lt;=2,I10&gt;=1),"男性です",IF(AND(H10=3,I10="",J10=1),"採取法が入っていません",IF(IF(OR(AND(F10=2,H10=3,I10=1,J10=""),AND(F10=2,H10=3,I10=2,J10=""),AND(F10="女",H10=3,I10=1,J10=""),AND(F10="女",H10=3,I10=2,J10="")),1,"")=1,"医療機関へ確認ください","")))</f>
        <v/>
      </c>
      <c r="Q10" s="10" t="str">
        <f t="shared" si="2"/>
        <v/>
      </c>
      <c r="R10" s="60" t="e">
        <f>IF(VLOOKUP($K10,医療機関データ!$A:$U,R$7,FALSE)="","",VLOOKUP($K10,医療機関データ!$A:$U,R$7,FALSE))</f>
        <v>#N/A</v>
      </c>
      <c r="S10" s="60" t="e">
        <f>IF(VLOOKUP($K10,医療機関データ!$A:$U,S$7,FALSE)="","",VLOOKUP($K10,医療機関データ!$A:$U,S$7,FALSE))</f>
        <v>#N/A</v>
      </c>
      <c r="T10" s="60" t="e">
        <f>IF(VLOOKUP($K10,医療機関データ!$A:$U,T$7,FALSE)="","",VLOOKUP($K10,医療機関データ!$A:$U,T$7,FALSE))</f>
        <v>#N/A</v>
      </c>
      <c r="U10" s="60" t="e">
        <f>IF(VLOOKUP($K10,医療機関データ!$A:$U,U$7,FALSE)="","",VLOOKUP($K10,医療機関データ!$A:$U,U$7,FALSE))</f>
        <v>#N/A</v>
      </c>
      <c r="V10" s="60" t="e">
        <f>IF(VLOOKUP($K10,医療機関データ!$A:$U,V$7,FALSE)="","",VLOOKUP($K10,医療機関データ!$A:$U,V$7,FALSE))</f>
        <v>#N/A</v>
      </c>
      <c r="W10" s="60" t="e">
        <f>IF(VLOOKUP($K10,医療機関データ!$A:$U,W$7,FALSE)="","",VLOOKUP($K10,医療機関データ!$A:$U,W$7,FALSE))</f>
        <v>#N/A</v>
      </c>
      <c r="X10" s="60" t="e">
        <f>IF(VLOOKUP($K10,医療機関データ!$A:$U,X$7,FALSE)="","",VLOOKUP($K10,医療機関データ!$A:$U,X$7,FALSE))</f>
        <v>#N/A</v>
      </c>
      <c r="Y10" s="60" t="e">
        <f>IF(VLOOKUP($K10,医療機関データ!$A:$U,Y$7,FALSE)="","",VLOOKUP($K10,医療機関データ!$A:$U,Y$7,FALSE))</f>
        <v>#N/A</v>
      </c>
      <c r="Z10" s="60" t="e">
        <f>IF(VLOOKUP($K10,医療機関データ!$A:$U,Z$7,FALSE)="","",VLOOKUP($K10,医療機関データ!$A:$U,Z$7,FALSE))</f>
        <v>#N/A</v>
      </c>
      <c r="AA10" s="60" t="e">
        <f>IF(VLOOKUP($K10,医療機関データ!$A:$U,AA$7,FALSE)="","",VLOOKUP($K10,医療機関データ!$A:$U,AA$7,FALSE))</f>
        <v>#N/A</v>
      </c>
      <c r="AB10" s="60" t="e">
        <f>IF(VLOOKUP($K10,医療機関データ!$A:$U,AB$7,FALSE)="","",VLOOKUP($K10,医療機関データ!$A:$U,AB$7,FALSE))</f>
        <v>#N/A</v>
      </c>
      <c r="AC10" s="60" t="e">
        <f>IF(VLOOKUP($K10,医療機関データ!$A:$U,AC$7,FALSE)="","",VLOOKUP($K10,医療機関データ!$A:$U,AC$7,FALSE))</f>
        <v>#N/A</v>
      </c>
      <c r="AD10" s="60" t="e">
        <f>IF(VLOOKUP($K10,医療機関データ!$A:$U,AD$7,FALSE)="","",VLOOKUP($K10,医療機関データ!$A:$U,AD$7,FALSE))</f>
        <v>#N/A</v>
      </c>
      <c r="AE10" s="60" t="e">
        <f>IF(VLOOKUP($K10,医療機関データ!$A:$U,AE$7,FALSE)="","",VLOOKUP($K10,医療機関データ!$A:$U,AE$7,FALSE))</f>
        <v>#N/A</v>
      </c>
      <c r="AF10" s="60" t="e">
        <f>IF(VLOOKUP($K10,医療機関データ!$A:$U,AF$7,FALSE)="","",VLOOKUP($K10,医療機関データ!$A:$U,AF$7,FALSE))</f>
        <v>#N/A</v>
      </c>
      <c r="AG10" s="60" t="e">
        <f>IF(VLOOKUP($K10,医療機関データ!$A:$U,AG$7,FALSE)="","",VLOOKUP($K10,医療機関データ!$A:$U,AG$7,FALSE))</f>
        <v>#N/A</v>
      </c>
      <c r="AH10" s="60" t="e">
        <f>IF(VLOOKUP($K10,医療機関データ!$A:$U,AH$7,FALSE)="","",VLOOKUP($K10,医療機関データ!$A:$U,AH$7,FALSE))</f>
        <v>#N/A</v>
      </c>
    </row>
    <row r="11" spans="1:34" ht="18" customHeight="1" x14ac:dyDescent="0.15">
      <c r="A11" s="25">
        <v>3</v>
      </c>
      <c r="B11" s="75"/>
      <c r="C11" s="76"/>
      <c r="D11" s="76"/>
      <c r="E11" s="76"/>
      <c r="F11" s="76"/>
      <c r="G11" s="77"/>
      <c r="H11" s="78"/>
      <c r="I11" s="76"/>
      <c r="J11" s="76"/>
      <c r="K11" s="79"/>
      <c r="L11" s="80"/>
      <c r="M11" s="9" t="str">
        <f>IF(C11="","",VLOOKUP(K11,医療機関データ!$A:$B,2,FALSE))</f>
        <v/>
      </c>
      <c r="N11" s="10" t="str">
        <f t="shared" si="0"/>
        <v/>
      </c>
      <c r="O11" s="10" t="str">
        <f t="shared" si="1"/>
        <v/>
      </c>
      <c r="P11" s="111" t="str">
        <f t="shared" si="3"/>
        <v/>
      </c>
      <c r="Q11" s="10" t="str">
        <f t="shared" si="2"/>
        <v/>
      </c>
      <c r="R11" s="60" t="e">
        <f>IF(VLOOKUP($K11,医療機関データ!$A:$U,R$7,FALSE)="","",VLOOKUP($K11,医療機関データ!$A:$U,R$7,FALSE))</f>
        <v>#N/A</v>
      </c>
      <c r="S11" s="60" t="e">
        <f>IF(VLOOKUP($K11,医療機関データ!$A:$U,S$7,FALSE)="","",VLOOKUP($K11,医療機関データ!$A:$U,S$7,FALSE))</f>
        <v>#N/A</v>
      </c>
      <c r="T11" s="60" t="e">
        <f>IF(VLOOKUP($K11,医療機関データ!$A:$U,T$7,FALSE)="","",VLOOKUP($K11,医療機関データ!$A:$U,T$7,FALSE))</f>
        <v>#N/A</v>
      </c>
      <c r="U11" s="60" t="e">
        <f>IF(VLOOKUP($K11,医療機関データ!$A:$U,U$7,FALSE)="","",VLOOKUP($K11,医療機関データ!$A:$U,U$7,FALSE))</f>
        <v>#N/A</v>
      </c>
      <c r="V11" s="60" t="e">
        <f>IF(VLOOKUP($K11,医療機関データ!$A:$U,V$7,FALSE)="","",VLOOKUP($K11,医療機関データ!$A:$U,V$7,FALSE))</f>
        <v>#N/A</v>
      </c>
      <c r="W11" s="60" t="e">
        <f>IF(VLOOKUP($K11,医療機関データ!$A:$U,W$7,FALSE)="","",VLOOKUP($K11,医療機関データ!$A:$U,W$7,FALSE))</f>
        <v>#N/A</v>
      </c>
      <c r="X11" s="60" t="e">
        <f>IF(VLOOKUP($K11,医療機関データ!$A:$U,X$7,FALSE)="","",VLOOKUP($K11,医療機関データ!$A:$U,X$7,FALSE))</f>
        <v>#N/A</v>
      </c>
      <c r="Y11" s="60" t="e">
        <f>IF(VLOOKUP($K11,医療機関データ!$A:$U,Y$7,FALSE)="","",VLOOKUP($K11,医療機関データ!$A:$U,Y$7,FALSE))</f>
        <v>#N/A</v>
      </c>
      <c r="Z11" s="60" t="e">
        <f>IF(VLOOKUP($K11,医療機関データ!$A:$U,Z$7,FALSE)="","",VLOOKUP($K11,医療機関データ!$A:$U,Z$7,FALSE))</f>
        <v>#N/A</v>
      </c>
      <c r="AA11" s="60" t="e">
        <f>IF(VLOOKUP($K11,医療機関データ!$A:$U,AA$7,FALSE)="","",VLOOKUP($K11,医療機関データ!$A:$U,AA$7,FALSE))</f>
        <v>#N/A</v>
      </c>
      <c r="AB11" s="60" t="e">
        <f>IF(VLOOKUP($K11,医療機関データ!$A:$U,AB$7,FALSE)="","",VLOOKUP($K11,医療機関データ!$A:$U,AB$7,FALSE))</f>
        <v>#N/A</v>
      </c>
      <c r="AC11" s="60" t="e">
        <f>IF(VLOOKUP($K11,医療機関データ!$A:$U,AC$7,FALSE)="","",VLOOKUP($K11,医療機関データ!$A:$U,AC$7,FALSE))</f>
        <v>#N/A</v>
      </c>
      <c r="AD11" s="60" t="e">
        <f>IF(VLOOKUP($K11,医療機関データ!$A:$U,AD$7,FALSE)="","",VLOOKUP($K11,医療機関データ!$A:$U,AD$7,FALSE))</f>
        <v>#N/A</v>
      </c>
      <c r="AE11" s="60" t="e">
        <f>IF(VLOOKUP($K11,医療機関データ!$A:$U,AE$7,FALSE)="","",VLOOKUP($K11,医療機関データ!$A:$U,AE$7,FALSE))</f>
        <v>#N/A</v>
      </c>
      <c r="AF11" s="60" t="e">
        <f>IF(VLOOKUP($K11,医療機関データ!$A:$U,AF$7,FALSE)="","",VLOOKUP($K11,医療機関データ!$A:$U,AF$7,FALSE))</f>
        <v>#N/A</v>
      </c>
      <c r="AG11" s="60" t="e">
        <f>IF(VLOOKUP($K11,医療機関データ!$A:$U,AG$7,FALSE)="","",VLOOKUP($K11,医療機関データ!$A:$U,AG$7,FALSE))</f>
        <v>#N/A</v>
      </c>
      <c r="AH11" s="60" t="e">
        <f>IF(VLOOKUP($K11,医療機関データ!$A:$U,AH$7,FALSE)="","",VLOOKUP($K11,医療機関データ!$A:$U,AH$7,FALSE))</f>
        <v>#N/A</v>
      </c>
    </row>
    <row r="12" spans="1:34" ht="18" customHeight="1" x14ac:dyDescent="0.15">
      <c r="A12" s="25">
        <v>4</v>
      </c>
      <c r="B12" s="75"/>
      <c r="C12" s="76"/>
      <c r="D12" s="76"/>
      <c r="E12" s="76"/>
      <c r="F12" s="76"/>
      <c r="G12" s="77"/>
      <c r="H12" s="78"/>
      <c r="I12" s="78"/>
      <c r="J12" s="78"/>
      <c r="K12" s="79"/>
      <c r="L12" s="80"/>
      <c r="M12" s="9" t="str">
        <f>IF(C12="","",VLOOKUP(K12,医療機関データ!$A:$B,2,FALSE))</f>
        <v/>
      </c>
      <c r="N12" s="10" t="str">
        <f t="shared" si="0"/>
        <v/>
      </c>
      <c r="O12" s="10" t="str">
        <f t="shared" si="1"/>
        <v/>
      </c>
      <c r="P12" s="111" t="str">
        <f t="shared" si="3"/>
        <v/>
      </c>
      <c r="Q12" s="10" t="str">
        <f t="shared" si="2"/>
        <v/>
      </c>
      <c r="R12" s="60" t="e">
        <f>IF(VLOOKUP($K12,医療機関データ!$A:$U,R$7,FALSE)="","",VLOOKUP($K12,医療機関データ!$A:$U,R$7,FALSE))</f>
        <v>#N/A</v>
      </c>
      <c r="S12" s="60" t="e">
        <f>IF(VLOOKUP($K12,医療機関データ!$A:$U,S$7,FALSE)="","",VLOOKUP($K12,医療機関データ!$A:$U,S$7,FALSE))</f>
        <v>#N/A</v>
      </c>
      <c r="T12" s="60" t="e">
        <f>IF(VLOOKUP($K12,医療機関データ!$A:$U,T$7,FALSE)="","",VLOOKUP($K12,医療機関データ!$A:$U,T$7,FALSE))</f>
        <v>#N/A</v>
      </c>
      <c r="U12" s="60" t="e">
        <f>IF(VLOOKUP($K12,医療機関データ!$A:$U,U$7,FALSE)="","",VLOOKUP($K12,医療機関データ!$A:$U,U$7,FALSE))</f>
        <v>#N/A</v>
      </c>
      <c r="V12" s="60" t="e">
        <f>IF(VLOOKUP($K12,医療機関データ!$A:$U,V$7,FALSE)="","",VLOOKUP($K12,医療機関データ!$A:$U,V$7,FALSE))</f>
        <v>#N/A</v>
      </c>
      <c r="W12" s="60" t="e">
        <f>IF(VLOOKUP($K12,医療機関データ!$A:$U,W$7,FALSE)="","",VLOOKUP($K12,医療機関データ!$A:$U,W$7,FALSE))</f>
        <v>#N/A</v>
      </c>
      <c r="X12" s="60" t="e">
        <f>IF(VLOOKUP($K12,医療機関データ!$A:$U,X$7,FALSE)="","",VLOOKUP($K12,医療機関データ!$A:$U,X$7,FALSE))</f>
        <v>#N/A</v>
      </c>
      <c r="Y12" s="60" t="e">
        <f>IF(VLOOKUP($K12,医療機関データ!$A:$U,Y$7,FALSE)="","",VLOOKUP($K12,医療機関データ!$A:$U,Y$7,FALSE))</f>
        <v>#N/A</v>
      </c>
      <c r="Z12" s="60" t="e">
        <f>IF(VLOOKUP($K12,医療機関データ!$A:$U,Z$7,FALSE)="","",VLOOKUP($K12,医療機関データ!$A:$U,Z$7,FALSE))</f>
        <v>#N/A</v>
      </c>
      <c r="AA12" s="60" t="e">
        <f>IF(VLOOKUP($K12,医療機関データ!$A:$U,AA$7,FALSE)="","",VLOOKUP($K12,医療機関データ!$A:$U,AA$7,FALSE))</f>
        <v>#N/A</v>
      </c>
      <c r="AB12" s="60" t="e">
        <f>IF(VLOOKUP($K12,医療機関データ!$A:$U,AB$7,FALSE)="","",VLOOKUP($K12,医療機関データ!$A:$U,AB$7,FALSE))</f>
        <v>#N/A</v>
      </c>
      <c r="AC12" s="60" t="e">
        <f>IF(VLOOKUP($K12,医療機関データ!$A:$U,AC$7,FALSE)="","",VLOOKUP($K12,医療機関データ!$A:$U,AC$7,FALSE))</f>
        <v>#N/A</v>
      </c>
      <c r="AD12" s="60" t="e">
        <f>IF(VLOOKUP($K12,医療機関データ!$A:$U,AD$7,FALSE)="","",VLOOKUP($K12,医療機関データ!$A:$U,AD$7,FALSE))</f>
        <v>#N/A</v>
      </c>
      <c r="AE12" s="60" t="e">
        <f>IF(VLOOKUP($K12,医療機関データ!$A:$U,AE$7,FALSE)="","",VLOOKUP($K12,医療機関データ!$A:$U,AE$7,FALSE))</f>
        <v>#N/A</v>
      </c>
      <c r="AF12" s="60" t="e">
        <f>IF(VLOOKUP($K12,医療機関データ!$A:$U,AF$7,FALSE)="","",VLOOKUP($K12,医療機関データ!$A:$U,AF$7,FALSE))</f>
        <v>#N/A</v>
      </c>
      <c r="AG12" s="60" t="e">
        <f>IF(VLOOKUP($K12,医療機関データ!$A:$U,AG$7,FALSE)="","",VLOOKUP($K12,医療機関データ!$A:$U,AG$7,FALSE))</f>
        <v>#N/A</v>
      </c>
      <c r="AH12" s="60" t="e">
        <f>IF(VLOOKUP($K12,医療機関データ!$A:$U,AH$7,FALSE)="","",VLOOKUP($K12,医療機関データ!$A:$U,AH$7,FALSE))</f>
        <v>#N/A</v>
      </c>
    </row>
    <row r="13" spans="1:34" ht="18" customHeight="1" x14ac:dyDescent="0.15">
      <c r="A13" s="25">
        <v>5</v>
      </c>
      <c r="B13" s="75"/>
      <c r="C13" s="76"/>
      <c r="D13" s="76"/>
      <c r="E13" s="76"/>
      <c r="F13" s="76"/>
      <c r="G13" s="77"/>
      <c r="H13" s="78"/>
      <c r="I13" s="78"/>
      <c r="J13" s="78"/>
      <c r="K13" s="79"/>
      <c r="L13" s="80"/>
      <c r="M13" s="9" t="str">
        <f>IF(C13="","",VLOOKUP(K13,医療機関データ!$A:$B,2,FALSE))</f>
        <v/>
      </c>
      <c r="N13" s="10" t="str">
        <f t="shared" si="0"/>
        <v/>
      </c>
      <c r="O13" s="10" t="str">
        <f t="shared" si="1"/>
        <v/>
      </c>
      <c r="P13" s="111" t="str">
        <f t="shared" si="3"/>
        <v/>
      </c>
      <c r="Q13" s="10" t="str">
        <f t="shared" si="2"/>
        <v/>
      </c>
      <c r="R13" s="60" t="e">
        <f>IF(VLOOKUP($K13,医療機関データ!$A:$U,R$7,FALSE)="","",VLOOKUP($K13,医療機関データ!$A:$U,R$7,FALSE))</f>
        <v>#N/A</v>
      </c>
      <c r="S13" s="60" t="e">
        <f>IF(VLOOKUP($K13,医療機関データ!$A:$U,S$7,FALSE)="","",VLOOKUP($K13,医療機関データ!$A:$U,S$7,FALSE))</f>
        <v>#N/A</v>
      </c>
      <c r="T13" s="60" t="e">
        <f>IF(VLOOKUP($K13,医療機関データ!$A:$U,T$7,FALSE)="","",VLOOKUP($K13,医療機関データ!$A:$U,T$7,FALSE))</f>
        <v>#N/A</v>
      </c>
      <c r="U13" s="60" t="e">
        <f>IF(VLOOKUP($K13,医療機関データ!$A:$U,U$7,FALSE)="","",VLOOKUP($K13,医療機関データ!$A:$U,U$7,FALSE))</f>
        <v>#N/A</v>
      </c>
      <c r="V13" s="60" t="e">
        <f>IF(VLOOKUP($K13,医療機関データ!$A:$U,V$7,FALSE)="","",VLOOKUP($K13,医療機関データ!$A:$U,V$7,FALSE))</f>
        <v>#N/A</v>
      </c>
      <c r="W13" s="60" t="e">
        <f>IF(VLOOKUP($K13,医療機関データ!$A:$U,W$7,FALSE)="","",VLOOKUP($K13,医療機関データ!$A:$U,W$7,FALSE))</f>
        <v>#N/A</v>
      </c>
      <c r="X13" s="60" t="e">
        <f>IF(VLOOKUP($K13,医療機関データ!$A:$U,X$7,FALSE)="","",VLOOKUP($K13,医療機関データ!$A:$U,X$7,FALSE))</f>
        <v>#N/A</v>
      </c>
      <c r="Y13" s="60" t="e">
        <f>IF(VLOOKUP($K13,医療機関データ!$A:$U,Y$7,FALSE)="","",VLOOKUP($K13,医療機関データ!$A:$U,Y$7,FALSE))</f>
        <v>#N/A</v>
      </c>
      <c r="Z13" s="60" t="e">
        <f>IF(VLOOKUP($K13,医療機関データ!$A:$U,Z$7,FALSE)="","",VLOOKUP($K13,医療機関データ!$A:$U,Z$7,FALSE))</f>
        <v>#N/A</v>
      </c>
      <c r="AA13" s="60" t="e">
        <f>IF(VLOOKUP($K13,医療機関データ!$A:$U,AA$7,FALSE)="","",VLOOKUP($K13,医療機関データ!$A:$U,AA$7,FALSE))</f>
        <v>#N/A</v>
      </c>
      <c r="AB13" s="60" t="e">
        <f>IF(VLOOKUP($K13,医療機関データ!$A:$U,AB$7,FALSE)="","",VLOOKUP($K13,医療機関データ!$A:$U,AB$7,FALSE))</f>
        <v>#N/A</v>
      </c>
      <c r="AC13" s="60" t="e">
        <f>IF(VLOOKUP($K13,医療機関データ!$A:$U,AC$7,FALSE)="","",VLOOKUP($K13,医療機関データ!$A:$U,AC$7,FALSE))</f>
        <v>#N/A</v>
      </c>
      <c r="AD13" s="60" t="e">
        <f>IF(VLOOKUP($K13,医療機関データ!$A:$U,AD$7,FALSE)="","",VLOOKUP($K13,医療機関データ!$A:$U,AD$7,FALSE))</f>
        <v>#N/A</v>
      </c>
      <c r="AE13" s="60" t="e">
        <f>IF(VLOOKUP($K13,医療機関データ!$A:$U,AE$7,FALSE)="","",VLOOKUP($K13,医療機関データ!$A:$U,AE$7,FALSE))</f>
        <v>#N/A</v>
      </c>
      <c r="AF13" s="60" t="e">
        <f>IF(VLOOKUP($K13,医療機関データ!$A:$U,AF$7,FALSE)="","",VLOOKUP($K13,医療機関データ!$A:$U,AF$7,FALSE))</f>
        <v>#N/A</v>
      </c>
      <c r="AG13" s="60" t="e">
        <f>IF(VLOOKUP($K13,医療機関データ!$A:$U,AG$7,FALSE)="","",VLOOKUP($K13,医療機関データ!$A:$U,AG$7,FALSE))</f>
        <v>#N/A</v>
      </c>
      <c r="AH13" s="60" t="e">
        <f>IF(VLOOKUP($K13,医療機関データ!$A:$U,AH$7,FALSE)="","",VLOOKUP($K13,医療機関データ!$A:$U,AH$7,FALSE))</f>
        <v>#N/A</v>
      </c>
    </row>
    <row r="14" spans="1:34" ht="18" customHeight="1" x14ac:dyDescent="0.15">
      <c r="A14" s="25">
        <v>6</v>
      </c>
      <c r="B14" s="75"/>
      <c r="C14" s="76"/>
      <c r="D14" s="70"/>
      <c r="E14" s="76"/>
      <c r="F14" s="76"/>
      <c r="G14" s="77"/>
      <c r="H14" s="78"/>
      <c r="I14" s="78"/>
      <c r="J14" s="78"/>
      <c r="K14" s="79"/>
      <c r="L14" s="80"/>
      <c r="M14" s="9" t="str">
        <f>IF(C14="","",VLOOKUP(K14,医療機関データ!$A:$B,2,FALSE))</f>
        <v/>
      </c>
      <c r="N14" s="10" t="str">
        <f t="shared" si="0"/>
        <v/>
      </c>
      <c r="O14" s="10" t="str">
        <f t="shared" si="1"/>
        <v/>
      </c>
      <c r="P14" s="111" t="str">
        <f t="shared" si="3"/>
        <v/>
      </c>
      <c r="Q14" s="10" t="str">
        <f t="shared" si="2"/>
        <v/>
      </c>
      <c r="R14" s="60" t="e">
        <f>IF(VLOOKUP($K14,医療機関データ!$A:$U,R$7,FALSE)="","",VLOOKUP($K14,医療機関データ!$A:$U,R$7,FALSE))</f>
        <v>#N/A</v>
      </c>
      <c r="S14" s="60" t="e">
        <f>IF(VLOOKUP($K14,医療機関データ!$A:$U,S$7,FALSE)="","",VLOOKUP($K14,医療機関データ!$A:$U,S$7,FALSE))</f>
        <v>#N/A</v>
      </c>
      <c r="T14" s="60" t="e">
        <f>IF(VLOOKUP($K14,医療機関データ!$A:$U,T$7,FALSE)="","",VLOOKUP($K14,医療機関データ!$A:$U,T$7,FALSE))</f>
        <v>#N/A</v>
      </c>
      <c r="U14" s="60" t="e">
        <f>IF(VLOOKUP($K14,医療機関データ!$A:$U,U$7,FALSE)="","",VLOOKUP($K14,医療機関データ!$A:$U,U$7,FALSE))</f>
        <v>#N/A</v>
      </c>
      <c r="V14" s="60" t="e">
        <f>IF(VLOOKUP($K14,医療機関データ!$A:$U,V$7,FALSE)="","",VLOOKUP($K14,医療機関データ!$A:$U,V$7,FALSE))</f>
        <v>#N/A</v>
      </c>
      <c r="W14" s="60" t="e">
        <f>IF(VLOOKUP($K14,医療機関データ!$A:$U,W$7,FALSE)="","",VLOOKUP($K14,医療機関データ!$A:$U,W$7,FALSE))</f>
        <v>#N/A</v>
      </c>
      <c r="X14" s="60" t="e">
        <f>IF(VLOOKUP($K14,医療機関データ!$A:$U,X$7,FALSE)="","",VLOOKUP($K14,医療機関データ!$A:$U,X$7,FALSE))</f>
        <v>#N/A</v>
      </c>
      <c r="Y14" s="60" t="e">
        <f>IF(VLOOKUP($K14,医療機関データ!$A:$U,Y$7,FALSE)="","",VLOOKUP($K14,医療機関データ!$A:$U,Y$7,FALSE))</f>
        <v>#N/A</v>
      </c>
      <c r="Z14" s="60" t="e">
        <f>IF(VLOOKUP($K14,医療機関データ!$A:$U,Z$7,FALSE)="","",VLOOKUP($K14,医療機関データ!$A:$U,Z$7,FALSE))</f>
        <v>#N/A</v>
      </c>
      <c r="AA14" s="60" t="e">
        <f>IF(VLOOKUP($K14,医療機関データ!$A:$U,AA$7,FALSE)="","",VLOOKUP($K14,医療機関データ!$A:$U,AA$7,FALSE))</f>
        <v>#N/A</v>
      </c>
      <c r="AB14" s="60" t="e">
        <f>IF(VLOOKUP($K14,医療機関データ!$A:$U,AB$7,FALSE)="","",VLOOKUP($K14,医療機関データ!$A:$U,AB$7,FALSE))</f>
        <v>#N/A</v>
      </c>
      <c r="AC14" s="60" t="e">
        <f>IF(VLOOKUP($K14,医療機関データ!$A:$U,AC$7,FALSE)="","",VLOOKUP($K14,医療機関データ!$A:$U,AC$7,FALSE))</f>
        <v>#N/A</v>
      </c>
      <c r="AD14" s="60" t="e">
        <f>IF(VLOOKUP($K14,医療機関データ!$A:$U,AD$7,FALSE)="","",VLOOKUP($K14,医療機関データ!$A:$U,AD$7,FALSE))</f>
        <v>#N/A</v>
      </c>
      <c r="AE14" s="60" t="e">
        <f>IF(VLOOKUP($K14,医療機関データ!$A:$U,AE$7,FALSE)="","",VLOOKUP($K14,医療機関データ!$A:$U,AE$7,FALSE))</f>
        <v>#N/A</v>
      </c>
      <c r="AF14" s="60" t="e">
        <f>IF(VLOOKUP($K14,医療機関データ!$A:$U,AF$7,FALSE)="","",VLOOKUP($K14,医療機関データ!$A:$U,AF$7,FALSE))</f>
        <v>#N/A</v>
      </c>
      <c r="AG14" s="60" t="e">
        <f>IF(VLOOKUP($K14,医療機関データ!$A:$U,AG$7,FALSE)="","",VLOOKUP($K14,医療機関データ!$A:$U,AG$7,FALSE))</f>
        <v>#N/A</v>
      </c>
      <c r="AH14" s="60" t="e">
        <f>IF(VLOOKUP($K14,医療機関データ!$A:$U,AH$7,FALSE)="","",VLOOKUP($K14,医療機関データ!$A:$U,AH$7,FALSE))</f>
        <v>#N/A</v>
      </c>
    </row>
    <row r="15" spans="1:34" ht="18" customHeight="1" x14ac:dyDescent="0.15">
      <c r="A15" s="25">
        <v>7</v>
      </c>
      <c r="B15" s="75"/>
      <c r="C15" s="76"/>
      <c r="D15" s="76"/>
      <c r="E15" s="76"/>
      <c r="F15" s="76"/>
      <c r="G15" s="77"/>
      <c r="H15" s="78"/>
      <c r="I15" s="78"/>
      <c r="J15" s="78"/>
      <c r="K15" s="79"/>
      <c r="L15" s="80"/>
      <c r="M15" s="9" t="str">
        <f>IF(C15="","",VLOOKUP(K15,医療機関データ!$A:$B,2,FALSE))</f>
        <v/>
      </c>
      <c r="N15" s="10" t="str">
        <f t="shared" si="0"/>
        <v/>
      </c>
      <c r="O15" s="10" t="str">
        <f t="shared" si="1"/>
        <v/>
      </c>
      <c r="P15" s="111" t="str">
        <f t="shared" si="3"/>
        <v/>
      </c>
      <c r="Q15" s="10" t="str">
        <f t="shared" si="2"/>
        <v/>
      </c>
      <c r="R15" s="60" t="e">
        <f>IF(VLOOKUP($K15,医療機関データ!$A:$U,R$7,FALSE)="","",VLOOKUP($K15,医療機関データ!$A:$U,R$7,FALSE))</f>
        <v>#N/A</v>
      </c>
      <c r="S15" s="60" t="e">
        <f>IF(VLOOKUP($K15,医療機関データ!$A:$U,S$7,FALSE)="","",VLOOKUP($K15,医療機関データ!$A:$U,S$7,FALSE))</f>
        <v>#N/A</v>
      </c>
      <c r="T15" s="60" t="e">
        <f>IF(VLOOKUP($K15,医療機関データ!$A:$U,T$7,FALSE)="","",VLOOKUP($K15,医療機関データ!$A:$U,T$7,FALSE))</f>
        <v>#N/A</v>
      </c>
      <c r="U15" s="60" t="e">
        <f>IF(VLOOKUP($K15,医療機関データ!$A:$U,U$7,FALSE)="","",VLOOKUP($K15,医療機関データ!$A:$U,U$7,FALSE))</f>
        <v>#N/A</v>
      </c>
      <c r="V15" s="60" t="e">
        <f>IF(VLOOKUP($K15,医療機関データ!$A:$U,V$7,FALSE)="","",VLOOKUP($K15,医療機関データ!$A:$U,V$7,FALSE))</f>
        <v>#N/A</v>
      </c>
      <c r="W15" s="60" t="e">
        <f>IF(VLOOKUP($K15,医療機関データ!$A:$U,W$7,FALSE)="","",VLOOKUP($K15,医療機関データ!$A:$U,W$7,FALSE))</f>
        <v>#N/A</v>
      </c>
      <c r="X15" s="60" t="e">
        <f>IF(VLOOKUP($K15,医療機関データ!$A:$U,X$7,FALSE)="","",VLOOKUP($K15,医療機関データ!$A:$U,X$7,FALSE))</f>
        <v>#N/A</v>
      </c>
      <c r="Y15" s="60" t="e">
        <f>IF(VLOOKUP($K15,医療機関データ!$A:$U,Y$7,FALSE)="","",VLOOKUP($K15,医療機関データ!$A:$U,Y$7,FALSE))</f>
        <v>#N/A</v>
      </c>
      <c r="Z15" s="60" t="e">
        <f>IF(VLOOKUP($K15,医療機関データ!$A:$U,Z$7,FALSE)="","",VLOOKUP($K15,医療機関データ!$A:$U,Z$7,FALSE))</f>
        <v>#N/A</v>
      </c>
      <c r="AA15" s="60" t="e">
        <f>IF(VLOOKUP($K15,医療機関データ!$A:$U,AA$7,FALSE)="","",VLOOKUP($K15,医療機関データ!$A:$U,AA$7,FALSE))</f>
        <v>#N/A</v>
      </c>
      <c r="AB15" s="60" t="e">
        <f>IF(VLOOKUP($K15,医療機関データ!$A:$U,AB$7,FALSE)="","",VLOOKUP($K15,医療機関データ!$A:$U,AB$7,FALSE))</f>
        <v>#N/A</v>
      </c>
      <c r="AC15" s="60" t="e">
        <f>IF(VLOOKUP($K15,医療機関データ!$A:$U,AC$7,FALSE)="","",VLOOKUP($K15,医療機関データ!$A:$U,AC$7,FALSE))</f>
        <v>#N/A</v>
      </c>
      <c r="AD15" s="60" t="e">
        <f>IF(VLOOKUP($K15,医療機関データ!$A:$U,AD$7,FALSE)="","",VLOOKUP($K15,医療機関データ!$A:$U,AD$7,FALSE))</f>
        <v>#N/A</v>
      </c>
      <c r="AE15" s="60" t="e">
        <f>IF(VLOOKUP($K15,医療機関データ!$A:$U,AE$7,FALSE)="","",VLOOKUP($K15,医療機関データ!$A:$U,AE$7,FALSE))</f>
        <v>#N/A</v>
      </c>
      <c r="AF15" s="60" t="e">
        <f>IF(VLOOKUP($K15,医療機関データ!$A:$U,AF$7,FALSE)="","",VLOOKUP($K15,医療機関データ!$A:$U,AF$7,FALSE))</f>
        <v>#N/A</v>
      </c>
      <c r="AG15" s="60" t="e">
        <f>IF(VLOOKUP($K15,医療機関データ!$A:$U,AG$7,FALSE)="","",VLOOKUP($K15,医療機関データ!$A:$U,AG$7,FALSE))</f>
        <v>#N/A</v>
      </c>
      <c r="AH15" s="60" t="e">
        <f>IF(VLOOKUP($K15,医療機関データ!$A:$U,AH$7,FALSE)="","",VLOOKUP($K15,医療機関データ!$A:$U,AH$7,FALSE))</f>
        <v>#N/A</v>
      </c>
    </row>
    <row r="16" spans="1:34" ht="18" customHeight="1" x14ac:dyDescent="0.15">
      <c r="A16" s="25">
        <v>8</v>
      </c>
      <c r="B16" s="75"/>
      <c r="C16" s="76"/>
      <c r="D16" s="76"/>
      <c r="E16" s="76"/>
      <c r="F16" s="76"/>
      <c r="G16" s="77"/>
      <c r="H16" s="78"/>
      <c r="I16" s="78"/>
      <c r="J16" s="78"/>
      <c r="K16" s="79"/>
      <c r="L16" s="80"/>
      <c r="M16" s="9" t="str">
        <f>IF(C16="","",VLOOKUP(K16,医療機関データ!$A:$B,2,FALSE))</f>
        <v/>
      </c>
      <c r="N16" s="10" t="str">
        <f t="shared" si="0"/>
        <v/>
      </c>
      <c r="O16" s="10" t="str">
        <f t="shared" si="1"/>
        <v/>
      </c>
      <c r="P16" s="111" t="str">
        <f t="shared" si="3"/>
        <v/>
      </c>
      <c r="Q16" s="10" t="str">
        <f t="shared" si="2"/>
        <v/>
      </c>
      <c r="R16" s="60" t="e">
        <f>IF(VLOOKUP($K16,医療機関データ!$A:$U,R$7,FALSE)="","",VLOOKUP($K16,医療機関データ!$A:$U,R$7,FALSE))</f>
        <v>#N/A</v>
      </c>
      <c r="S16" s="60" t="e">
        <f>IF(VLOOKUP($K16,医療機関データ!$A:$U,S$7,FALSE)="","",VLOOKUP($K16,医療機関データ!$A:$U,S$7,FALSE))</f>
        <v>#N/A</v>
      </c>
      <c r="T16" s="60" t="e">
        <f>IF(VLOOKUP($K16,医療機関データ!$A:$U,T$7,FALSE)="","",VLOOKUP($K16,医療機関データ!$A:$U,T$7,FALSE))</f>
        <v>#N/A</v>
      </c>
      <c r="U16" s="60" t="e">
        <f>IF(VLOOKUP($K16,医療機関データ!$A:$U,U$7,FALSE)="","",VLOOKUP($K16,医療機関データ!$A:$U,U$7,FALSE))</f>
        <v>#N/A</v>
      </c>
      <c r="V16" s="60" t="e">
        <f>IF(VLOOKUP($K16,医療機関データ!$A:$U,V$7,FALSE)="","",VLOOKUP($K16,医療機関データ!$A:$U,V$7,FALSE))</f>
        <v>#N/A</v>
      </c>
      <c r="W16" s="60" t="e">
        <f>IF(VLOOKUP($K16,医療機関データ!$A:$U,W$7,FALSE)="","",VLOOKUP($K16,医療機関データ!$A:$U,W$7,FALSE))</f>
        <v>#N/A</v>
      </c>
      <c r="X16" s="60" t="e">
        <f>IF(VLOOKUP($K16,医療機関データ!$A:$U,X$7,FALSE)="","",VLOOKUP($K16,医療機関データ!$A:$U,X$7,FALSE))</f>
        <v>#N/A</v>
      </c>
      <c r="Y16" s="60" t="e">
        <f>IF(VLOOKUP($K16,医療機関データ!$A:$U,Y$7,FALSE)="","",VLOOKUP($K16,医療機関データ!$A:$U,Y$7,FALSE))</f>
        <v>#N/A</v>
      </c>
      <c r="Z16" s="60" t="e">
        <f>IF(VLOOKUP($K16,医療機関データ!$A:$U,Z$7,FALSE)="","",VLOOKUP($K16,医療機関データ!$A:$U,Z$7,FALSE))</f>
        <v>#N/A</v>
      </c>
      <c r="AA16" s="60" t="e">
        <f>IF(VLOOKUP($K16,医療機関データ!$A:$U,AA$7,FALSE)="","",VLOOKUP($K16,医療機関データ!$A:$U,AA$7,FALSE))</f>
        <v>#N/A</v>
      </c>
      <c r="AB16" s="60" t="e">
        <f>IF(VLOOKUP($K16,医療機関データ!$A:$U,AB$7,FALSE)="","",VLOOKUP($K16,医療機関データ!$A:$U,AB$7,FALSE))</f>
        <v>#N/A</v>
      </c>
      <c r="AC16" s="60" t="e">
        <f>IF(VLOOKUP($K16,医療機関データ!$A:$U,AC$7,FALSE)="","",VLOOKUP($K16,医療機関データ!$A:$U,AC$7,FALSE))</f>
        <v>#N/A</v>
      </c>
      <c r="AD16" s="60" t="e">
        <f>IF(VLOOKUP($K16,医療機関データ!$A:$U,AD$7,FALSE)="","",VLOOKUP($K16,医療機関データ!$A:$U,AD$7,FALSE))</f>
        <v>#N/A</v>
      </c>
      <c r="AE16" s="60" t="e">
        <f>IF(VLOOKUP($K16,医療機関データ!$A:$U,AE$7,FALSE)="","",VLOOKUP($K16,医療機関データ!$A:$U,AE$7,FALSE))</f>
        <v>#N/A</v>
      </c>
      <c r="AF16" s="60" t="e">
        <f>IF(VLOOKUP($K16,医療機関データ!$A:$U,AF$7,FALSE)="","",VLOOKUP($K16,医療機関データ!$A:$U,AF$7,FALSE))</f>
        <v>#N/A</v>
      </c>
      <c r="AG16" s="60" t="e">
        <f>IF(VLOOKUP($K16,医療機関データ!$A:$U,AG$7,FALSE)="","",VLOOKUP($K16,医療機関データ!$A:$U,AG$7,FALSE))</f>
        <v>#N/A</v>
      </c>
      <c r="AH16" s="60" t="e">
        <f>IF(VLOOKUP($K16,医療機関データ!$A:$U,AH$7,FALSE)="","",VLOOKUP($K16,医療機関データ!$A:$U,AH$7,FALSE))</f>
        <v>#N/A</v>
      </c>
    </row>
    <row r="17" spans="1:34" ht="18" customHeight="1" x14ac:dyDescent="0.15">
      <c r="A17" s="25">
        <v>9</v>
      </c>
      <c r="B17" s="75"/>
      <c r="C17" s="76"/>
      <c r="D17" s="70"/>
      <c r="E17" s="76"/>
      <c r="F17" s="76"/>
      <c r="G17" s="77"/>
      <c r="H17" s="78"/>
      <c r="I17" s="78"/>
      <c r="J17" s="78"/>
      <c r="K17" s="79"/>
      <c r="L17" s="80"/>
      <c r="M17" s="9" t="str">
        <f>IF(C17="","",VLOOKUP(K17,医療機関データ!$A:$B,2,FALSE))</f>
        <v/>
      </c>
      <c r="N17" s="10" t="str">
        <f t="shared" si="0"/>
        <v/>
      </c>
      <c r="O17" s="10" t="str">
        <f t="shared" si="1"/>
        <v/>
      </c>
      <c r="P17" s="111" t="str">
        <f t="shared" si="3"/>
        <v/>
      </c>
      <c r="Q17" s="10" t="str">
        <f t="shared" si="2"/>
        <v/>
      </c>
      <c r="R17" s="60" t="e">
        <f>IF(VLOOKUP($K17,医療機関データ!$A:$U,R$7,FALSE)="","",VLOOKUP($K17,医療機関データ!$A:$U,R$7,FALSE))</f>
        <v>#N/A</v>
      </c>
      <c r="S17" s="60" t="e">
        <f>IF(VLOOKUP($K17,医療機関データ!$A:$U,S$7,FALSE)="","",VLOOKUP($K17,医療機関データ!$A:$U,S$7,FALSE))</f>
        <v>#N/A</v>
      </c>
      <c r="T17" s="60" t="e">
        <f>IF(VLOOKUP($K17,医療機関データ!$A:$U,T$7,FALSE)="","",VLOOKUP($K17,医療機関データ!$A:$U,T$7,FALSE))</f>
        <v>#N/A</v>
      </c>
      <c r="U17" s="60" t="e">
        <f>IF(VLOOKUP($K17,医療機関データ!$A:$U,U$7,FALSE)="","",VLOOKUP($K17,医療機関データ!$A:$U,U$7,FALSE))</f>
        <v>#N/A</v>
      </c>
      <c r="V17" s="60" t="e">
        <f>IF(VLOOKUP($K17,医療機関データ!$A:$U,V$7,FALSE)="","",VLOOKUP($K17,医療機関データ!$A:$U,V$7,FALSE))</f>
        <v>#N/A</v>
      </c>
      <c r="W17" s="60" t="e">
        <f>IF(VLOOKUP($K17,医療機関データ!$A:$U,W$7,FALSE)="","",VLOOKUP($K17,医療機関データ!$A:$U,W$7,FALSE))</f>
        <v>#N/A</v>
      </c>
      <c r="X17" s="60" t="e">
        <f>IF(VLOOKUP($K17,医療機関データ!$A:$U,X$7,FALSE)="","",VLOOKUP($K17,医療機関データ!$A:$U,X$7,FALSE))</f>
        <v>#N/A</v>
      </c>
      <c r="Y17" s="60" t="e">
        <f>IF(VLOOKUP($K17,医療機関データ!$A:$U,Y$7,FALSE)="","",VLOOKUP($K17,医療機関データ!$A:$U,Y$7,FALSE))</f>
        <v>#N/A</v>
      </c>
      <c r="Z17" s="60" t="e">
        <f>IF(VLOOKUP($K17,医療機関データ!$A:$U,Z$7,FALSE)="","",VLOOKUP($K17,医療機関データ!$A:$U,Z$7,FALSE))</f>
        <v>#N/A</v>
      </c>
      <c r="AA17" s="60" t="e">
        <f>IF(VLOOKUP($K17,医療機関データ!$A:$U,AA$7,FALSE)="","",VLOOKUP($K17,医療機関データ!$A:$U,AA$7,FALSE))</f>
        <v>#N/A</v>
      </c>
      <c r="AB17" s="60" t="e">
        <f>IF(VLOOKUP($K17,医療機関データ!$A:$U,AB$7,FALSE)="","",VLOOKUP($K17,医療機関データ!$A:$U,AB$7,FALSE))</f>
        <v>#N/A</v>
      </c>
      <c r="AC17" s="60" t="e">
        <f>IF(VLOOKUP($K17,医療機関データ!$A:$U,AC$7,FALSE)="","",VLOOKUP($K17,医療機関データ!$A:$U,AC$7,FALSE))</f>
        <v>#N/A</v>
      </c>
      <c r="AD17" s="60" t="e">
        <f>IF(VLOOKUP($K17,医療機関データ!$A:$U,AD$7,FALSE)="","",VLOOKUP($K17,医療機関データ!$A:$U,AD$7,FALSE))</f>
        <v>#N/A</v>
      </c>
      <c r="AE17" s="60" t="e">
        <f>IF(VLOOKUP($K17,医療機関データ!$A:$U,AE$7,FALSE)="","",VLOOKUP($K17,医療機関データ!$A:$U,AE$7,FALSE))</f>
        <v>#N/A</v>
      </c>
      <c r="AF17" s="60" t="e">
        <f>IF(VLOOKUP($K17,医療機関データ!$A:$U,AF$7,FALSE)="","",VLOOKUP($K17,医療機関データ!$A:$U,AF$7,FALSE))</f>
        <v>#N/A</v>
      </c>
      <c r="AG17" s="60" t="e">
        <f>IF(VLOOKUP($K17,医療機関データ!$A:$U,AG$7,FALSE)="","",VLOOKUP($K17,医療機関データ!$A:$U,AG$7,FALSE))</f>
        <v>#N/A</v>
      </c>
      <c r="AH17" s="60" t="e">
        <f>IF(VLOOKUP($K17,医療機関データ!$A:$U,AH$7,FALSE)="","",VLOOKUP($K17,医療機関データ!$A:$U,AH$7,FALSE))</f>
        <v>#N/A</v>
      </c>
    </row>
    <row r="18" spans="1:34" ht="18" customHeight="1" x14ac:dyDescent="0.15">
      <c r="A18" s="25">
        <v>10</v>
      </c>
      <c r="B18" s="75"/>
      <c r="C18" s="76"/>
      <c r="D18" s="76"/>
      <c r="E18" s="76"/>
      <c r="F18" s="76"/>
      <c r="G18" s="77"/>
      <c r="H18" s="78"/>
      <c r="I18" s="78"/>
      <c r="J18" s="78"/>
      <c r="K18" s="79"/>
      <c r="L18" s="80"/>
      <c r="M18" s="9" t="str">
        <f>IF(C18="","",VLOOKUP(K18,医療機関データ!$A:$B,2,FALSE))</f>
        <v/>
      </c>
      <c r="N18" s="10" t="str">
        <f t="shared" si="0"/>
        <v/>
      </c>
      <c r="O18" s="10" t="str">
        <f t="shared" si="1"/>
        <v/>
      </c>
      <c r="P18" s="111" t="str">
        <f t="shared" si="3"/>
        <v/>
      </c>
      <c r="Q18" s="10" t="str">
        <f t="shared" si="2"/>
        <v/>
      </c>
      <c r="R18" s="60" t="e">
        <f>IF(VLOOKUP($K18,医療機関データ!$A:$U,R$7,FALSE)="","",VLOOKUP($K18,医療機関データ!$A:$U,R$7,FALSE))</f>
        <v>#N/A</v>
      </c>
      <c r="S18" s="60" t="e">
        <f>IF(VLOOKUP($K18,医療機関データ!$A:$U,S$7,FALSE)="","",VLOOKUP($K18,医療機関データ!$A:$U,S$7,FALSE))</f>
        <v>#N/A</v>
      </c>
      <c r="T18" s="60" t="e">
        <f>IF(VLOOKUP($K18,医療機関データ!$A:$U,T$7,FALSE)="","",VLOOKUP($K18,医療機関データ!$A:$U,T$7,FALSE))</f>
        <v>#N/A</v>
      </c>
      <c r="U18" s="60" t="e">
        <f>IF(VLOOKUP($K18,医療機関データ!$A:$U,U$7,FALSE)="","",VLOOKUP($K18,医療機関データ!$A:$U,U$7,FALSE))</f>
        <v>#N/A</v>
      </c>
      <c r="V18" s="60" t="e">
        <f>IF(VLOOKUP($K18,医療機関データ!$A:$U,V$7,FALSE)="","",VLOOKUP($K18,医療機関データ!$A:$U,V$7,FALSE))</f>
        <v>#N/A</v>
      </c>
      <c r="W18" s="60" t="e">
        <f>IF(VLOOKUP($K18,医療機関データ!$A:$U,W$7,FALSE)="","",VLOOKUP($K18,医療機関データ!$A:$U,W$7,FALSE))</f>
        <v>#N/A</v>
      </c>
      <c r="X18" s="60" t="e">
        <f>IF(VLOOKUP($K18,医療機関データ!$A:$U,X$7,FALSE)="","",VLOOKUP($K18,医療機関データ!$A:$U,X$7,FALSE))</f>
        <v>#N/A</v>
      </c>
      <c r="Y18" s="60" t="e">
        <f>IF(VLOOKUP($K18,医療機関データ!$A:$U,Y$7,FALSE)="","",VLOOKUP($K18,医療機関データ!$A:$U,Y$7,FALSE))</f>
        <v>#N/A</v>
      </c>
      <c r="Z18" s="60" t="e">
        <f>IF(VLOOKUP($K18,医療機関データ!$A:$U,Z$7,FALSE)="","",VLOOKUP($K18,医療機関データ!$A:$U,Z$7,FALSE))</f>
        <v>#N/A</v>
      </c>
      <c r="AA18" s="60" t="e">
        <f>IF(VLOOKUP($K18,医療機関データ!$A:$U,AA$7,FALSE)="","",VLOOKUP($K18,医療機関データ!$A:$U,AA$7,FALSE))</f>
        <v>#N/A</v>
      </c>
      <c r="AB18" s="60" t="e">
        <f>IF(VLOOKUP($K18,医療機関データ!$A:$U,AB$7,FALSE)="","",VLOOKUP($K18,医療機関データ!$A:$U,AB$7,FALSE))</f>
        <v>#N/A</v>
      </c>
      <c r="AC18" s="60" t="e">
        <f>IF(VLOOKUP($K18,医療機関データ!$A:$U,AC$7,FALSE)="","",VLOOKUP($K18,医療機関データ!$A:$U,AC$7,FALSE))</f>
        <v>#N/A</v>
      </c>
      <c r="AD18" s="60" t="e">
        <f>IF(VLOOKUP($K18,医療機関データ!$A:$U,AD$7,FALSE)="","",VLOOKUP($K18,医療機関データ!$A:$U,AD$7,FALSE))</f>
        <v>#N/A</v>
      </c>
      <c r="AE18" s="60" t="e">
        <f>IF(VLOOKUP($K18,医療機関データ!$A:$U,AE$7,FALSE)="","",VLOOKUP($K18,医療機関データ!$A:$U,AE$7,FALSE))</f>
        <v>#N/A</v>
      </c>
      <c r="AF18" s="60" t="e">
        <f>IF(VLOOKUP($K18,医療機関データ!$A:$U,AF$7,FALSE)="","",VLOOKUP($K18,医療機関データ!$A:$U,AF$7,FALSE))</f>
        <v>#N/A</v>
      </c>
      <c r="AG18" s="60" t="e">
        <f>IF(VLOOKUP($K18,医療機関データ!$A:$U,AG$7,FALSE)="","",VLOOKUP($K18,医療機関データ!$A:$U,AG$7,FALSE))</f>
        <v>#N/A</v>
      </c>
      <c r="AH18" s="60" t="e">
        <f>IF(VLOOKUP($K18,医療機関データ!$A:$U,AH$7,FALSE)="","",VLOOKUP($K18,医療機関データ!$A:$U,AH$7,FALSE))</f>
        <v>#N/A</v>
      </c>
    </row>
    <row r="19" spans="1:34" ht="18" customHeight="1" x14ac:dyDescent="0.15">
      <c r="A19" s="25">
        <v>11</v>
      </c>
      <c r="B19" s="75"/>
      <c r="C19" s="76"/>
      <c r="D19" s="76"/>
      <c r="E19" s="76"/>
      <c r="F19" s="76"/>
      <c r="G19" s="77"/>
      <c r="H19" s="78"/>
      <c r="I19" s="78"/>
      <c r="J19" s="78"/>
      <c r="K19" s="79"/>
      <c r="L19" s="80"/>
      <c r="M19" s="9" t="str">
        <f>IF(C19="","",VLOOKUP(K19,医療機関データ!$A:$B,2,FALSE))</f>
        <v/>
      </c>
      <c r="N19" s="10" t="str">
        <f t="shared" si="0"/>
        <v/>
      </c>
      <c r="O19" s="10" t="str">
        <f t="shared" si="1"/>
        <v/>
      </c>
      <c r="P19" s="111" t="str">
        <f t="shared" si="3"/>
        <v/>
      </c>
      <c r="Q19" s="10" t="str">
        <f t="shared" si="2"/>
        <v/>
      </c>
      <c r="R19" s="60" t="e">
        <f>IF(VLOOKUP($K19,医療機関データ!$A:$U,R$7,FALSE)="","",VLOOKUP($K19,医療機関データ!$A:$U,R$7,FALSE))</f>
        <v>#N/A</v>
      </c>
      <c r="S19" s="60" t="e">
        <f>IF(VLOOKUP($K19,医療機関データ!$A:$U,S$7,FALSE)="","",VLOOKUP($K19,医療機関データ!$A:$U,S$7,FALSE))</f>
        <v>#N/A</v>
      </c>
      <c r="T19" s="60" t="e">
        <f>IF(VLOOKUP($K19,医療機関データ!$A:$U,T$7,FALSE)="","",VLOOKUP($K19,医療機関データ!$A:$U,T$7,FALSE))</f>
        <v>#N/A</v>
      </c>
      <c r="U19" s="60" t="e">
        <f>IF(VLOOKUP($K19,医療機関データ!$A:$U,U$7,FALSE)="","",VLOOKUP($K19,医療機関データ!$A:$U,U$7,FALSE))</f>
        <v>#N/A</v>
      </c>
      <c r="V19" s="60" t="e">
        <f>IF(VLOOKUP($K19,医療機関データ!$A:$U,V$7,FALSE)="","",VLOOKUP($K19,医療機関データ!$A:$U,V$7,FALSE))</f>
        <v>#N/A</v>
      </c>
      <c r="W19" s="60" t="e">
        <f>IF(VLOOKUP($K19,医療機関データ!$A:$U,W$7,FALSE)="","",VLOOKUP($K19,医療機関データ!$A:$U,W$7,FALSE))</f>
        <v>#N/A</v>
      </c>
      <c r="X19" s="60" t="e">
        <f>IF(VLOOKUP($K19,医療機関データ!$A:$U,X$7,FALSE)="","",VLOOKUP($K19,医療機関データ!$A:$U,X$7,FALSE))</f>
        <v>#N/A</v>
      </c>
      <c r="Y19" s="60" t="e">
        <f>IF(VLOOKUP($K19,医療機関データ!$A:$U,Y$7,FALSE)="","",VLOOKUP($K19,医療機関データ!$A:$U,Y$7,FALSE))</f>
        <v>#N/A</v>
      </c>
      <c r="Z19" s="60" t="e">
        <f>IF(VLOOKUP($K19,医療機関データ!$A:$U,Z$7,FALSE)="","",VLOOKUP($K19,医療機関データ!$A:$U,Z$7,FALSE))</f>
        <v>#N/A</v>
      </c>
      <c r="AA19" s="60" t="e">
        <f>IF(VLOOKUP($K19,医療機関データ!$A:$U,AA$7,FALSE)="","",VLOOKUP($K19,医療機関データ!$A:$U,AA$7,FALSE))</f>
        <v>#N/A</v>
      </c>
      <c r="AB19" s="60" t="e">
        <f>IF(VLOOKUP($K19,医療機関データ!$A:$U,AB$7,FALSE)="","",VLOOKUP($K19,医療機関データ!$A:$U,AB$7,FALSE))</f>
        <v>#N/A</v>
      </c>
      <c r="AC19" s="60" t="e">
        <f>IF(VLOOKUP($K19,医療機関データ!$A:$U,AC$7,FALSE)="","",VLOOKUP($K19,医療機関データ!$A:$U,AC$7,FALSE))</f>
        <v>#N/A</v>
      </c>
      <c r="AD19" s="60" t="e">
        <f>IF(VLOOKUP($K19,医療機関データ!$A:$U,AD$7,FALSE)="","",VLOOKUP($K19,医療機関データ!$A:$U,AD$7,FALSE))</f>
        <v>#N/A</v>
      </c>
      <c r="AE19" s="60" t="e">
        <f>IF(VLOOKUP($K19,医療機関データ!$A:$U,AE$7,FALSE)="","",VLOOKUP($K19,医療機関データ!$A:$U,AE$7,FALSE))</f>
        <v>#N/A</v>
      </c>
      <c r="AF19" s="60" t="e">
        <f>IF(VLOOKUP($K19,医療機関データ!$A:$U,AF$7,FALSE)="","",VLOOKUP($K19,医療機関データ!$A:$U,AF$7,FALSE))</f>
        <v>#N/A</v>
      </c>
      <c r="AG19" s="60" t="e">
        <f>IF(VLOOKUP($K19,医療機関データ!$A:$U,AG$7,FALSE)="","",VLOOKUP($K19,医療機関データ!$A:$U,AG$7,FALSE))</f>
        <v>#N/A</v>
      </c>
      <c r="AH19" s="60" t="e">
        <f>IF(VLOOKUP($K19,医療機関データ!$A:$U,AH$7,FALSE)="","",VLOOKUP($K19,医療機関データ!$A:$U,AH$7,FALSE))</f>
        <v>#N/A</v>
      </c>
    </row>
    <row r="20" spans="1:34" ht="18" customHeight="1" x14ac:dyDescent="0.15">
      <c r="A20" s="25">
        <v>12</v>
      </c>
      <c r="B20" s="75"/>
      <c r="C20" s="76"/>
      <c r="D20" s="70"/>
      <c r="E20" s="76"/>
      <c r="F20" s="76"/>
      <c r="G20" s="77"/>
      <c r="H20" s="78"/>
      <c r="I20" s="78"/>
      <c r="J20" s="78"/>
      <c r="K20" s="79"/>
      <c r="L20" s="80"/>
      <c r="M20" s="9" t="str">
        <f>IF(C20="","",VLOOKUP(K20,医療機関データ!$A:$B,2,FALSE))</f>
        <v/>
      </c>
      <c r="N20" s="10" t="str">
        <f t="shared" si="0"/>
        <v/>
      </c>
      <c r="O20" s="10" t="str">
        <f t="shared" si="1"/>
        <v/>
      </c>
      <c r="P20" s="111" t="str">
        <f t="shared" si="3"/>
        <v/>
      </c>
      <c r="Q20" s="10" t="str">
        <f t="shared" si="2"/>
        <v/>
      </c>
      <c r="R20" s="60" t="e">
        <f>IF(VLOOKUP($K20,医療機関データ!$A:$U,R$7,FALSE)="","",VLOOKUP($K20,医療機関データ!$A:$U,R$7,FALSE))</f>
        <v>#N/A</v>
      </c>
      <c r="S20" s="60" t="e">
        <f>IF(VLOOKUP($K20,医療機関データ!$A:$U,S$7,FALSE)="","",VLOOKUP($K20,医療機関データ!$A:$U,S$7,FALSE))</f>
        <v>#N/A</v>
      </c>
      <c r="T20" s="60" t="e">
        <f>IF(VLOOKUP($K20,医療機関データ!$A:$U,T$7,FALSE)="","",VLOOKUP($K20,医療機関データ!$A:$U,T$7,FALSE))</f>
        <v>#N/A</v>
      </c>
      <c r="U20" s="60" t="e">
        <f>IF(VLOOKUP($K20,医療機関データ!$A:$U,U$7,FALSE)="","",VLOOKUP($K20,医療機関データ!$A:$U,U$7,FALSE))</f>
        <v>#N/A</v>
      </c>
      <c r="V20" s="60" t="e">
        <f>IF(VLOOKUP($K20,医療機関データ!$A:$U,V$7,FALSE)="","",VLOOKUP($K20,医療機関データ!$A:$U,V$7,FALSE))</f>
        <v>#N/A</v>
      </c>
      <c r="W20" s="60" t="e">
        <f>IF(VLOOKUP($K20,医療機関データ!$A:$U,W$7,FALSE)="","",VLOOKUP($K20,医療機関データ!$A:$U,W$7,FALSE))</f>
        <v>#N/A</v>
      </c>
      <c r="X20" s="60" t="e">
        <f>IF(VLOOKUP($K20,医療機関データ!$A:$U,X$7,FALSE)="","",VLOOKUP($K20,医療機関データ!$A:$U,X$7,FALSE))</f>
        <v>#N/A</v>
      </c>
      <c r="Y20" s="60" t="e">
        <f>IF(VLOOKUP($K20,医療機関データ!$A:$U,Y$7,FALSE)="","",VLOOKUP($K20,医療機関データ!$A:$U,Y$7,FALSE))</f>
        <v>#N/A</v>
      </c>
      <c r="Z20" s="60" t="e">
        <f>IF(VLOOKUP($K20,医療機関データ!$A:$U,Z$7,FALSE)="","",VLOOKUP($K20,医療機関データ!$A:$U,Z$7,FALSE))</f>
        <v>#N/A</v>
      </c>
      <c r="AA20" s="60" t="e">
        <f>IF(VLOOKUP($K20,医療機関データ!$A:$U,AA$7,FALSE)="","",VLOOKUP($K20,医療機関データ!$A:$U,AA$7,FALSE))</f>
        <v>#N/A</v>
      </c>
      <c r="AB20" s="60" t="e">
        <f>IF(VLOOKUP($K20,医療機関データ!$A:$U,AB$7,FALSE)="","",VLOOKUP($K20,医療機関データ!$A:$U,AB$7,FALSE))</f>
        <v>#N/A</v>
      </c>
      <c r="AC20" s="60" t="e">
        <f>IF(VLOOKUP($K20,医療機関データ!$A:$U,AC$7,FALSE)="","",VLOOKUP($K20,医療機関データ!$A:$U,AC$7,FALSE))</f>
        <v>#N/A</v>
      </c>
      <c r="AD20" s="60" t="e">
        <f>IF(VLOOKUP($K20,医療機関データ!$A:$U,AD$7,FALSE)="","",VLOOKUP($K20,医療機関データ!$A:$U,AD$7,FALSE))</f>
        <v>#N/A</v>
      </c>
      <c r="AE20" s="60" t="e">
        <f>IF(VLOOKUP($K20,医療機関データ!$A:$U,AE$7,FALSE)="","",VLOOKUP($K20,医療機関データ!$A:$U,AE$7,FALSE))</f>
        <v>#N/A</v>
      </c>
      <c r="AF20" s="60" t="e">
        <f>IF(VLOOKUP($K20,医療機関データ!$A:$U,AF$7,FALSE)="","",VLOOKUP($K20,医療機関データ!$A:$U,AF$7,FALSE))</f>
        <v>#N/A</v>
      </c>
      <c r="AG20" s="60" t="e">
        <f>IF(VLOOKUP($K20,医療機関データ!$A:$U,AG$7,FALSE)="","",VLOOKUP($K20,医療機関データ!$A:$U,AG$7,FALSE))</f>
        <v>#N/A</v>
      </c>
      <c r="AH20" s="60" t="e">
        <f>IF(VLOOKUP($K20,医療機関データ!$A:$U,AH$7,FALSE)="","",VLOOKUP($K20,医療機関データ!$A:$U,AH$7,FALSE))</f>
        <v>#N/A</v>
      </c>
    </row>
    <row r="21" spans="1:34" ht="18" customHeight="1" x14ac:dyDescent="0.15">
      <c r="A21" s="25">
        <v>13</v>
      </c>
      <c r="B21" s="75"/>
      <c r="C21" s="76"/>
      <c r="D21" s="76"/>
      <c r="E21" s="76"/>
      <c r="F21" s="76"/>
      <c r="G21" s="77"/>
      <c r="H21" s="78"/>
      <c r="I21" s="78"/>
      <c r="J21" s="78"/>
      <c r="K21" s="79"/>
      <c r="L21" s="80"/>
      <c r="M21" s="9" t="str">
        <f>IF(C21="","",VLOOKUP(K21,医療機関データ!$A:$B,2,FALSE))</f>
        <v/>
      </c>
      <c r="N21" s="10" t="str">
        <f t="shared" si="0"/>
        <v/>
      </c>
      <c r="O21" s="10" t="str">
        <f t="shared" si="1"/>
        <v/>
      </c>
      <c r="P21" s="111" t="str">
        <f t="shared" si="3"/>
        <v/>
      </c>
      <c r="Q21" s="10" t="str">
        <f t="shared" si="2"/>
        <v/>
      </c>
      <c r="R21" s="60" t="e">
        <f>IF(VLOOKUP($K21,医療機関データ!$A:$U,R$7,FALSE)="","",VLOOKUP($K21,医療機関データ!$A:$U,R$7,FALSE))</f>
        <v>#N/A</v>
      </c>
      <c r="S21" s="60" t="e">
        <f>IF(VLOOKUP($K21,医療機関データ!$A:$U,S$7,FALSE)="","",VLOOKUP($K21,医療機関データ!$A:$U,S$7,FALSE))</f>
        <v>#N/A</v>
      </c>
      <c r="T21" s="60" t="e">
        <f>IF(VLOOKUP($K21,医療機関データ!$A:$U,T$7,FALSE)="","",VLOOKUP($K21,医療機関データ!$A:$U,T$7,FALSE))</f>
        <v>#N/A</v>
      </c>
      <c r="U21" s="60" t="e">
        <f>IF(VLOOKUP($K21,医療機関データ!$A:$U,U$7,FALSE)="","",VLOOKUP($K21,医療機関データ!$A:$U,U$7,FALSE))</f>
        <v>#N/A</v>
      </c>
      <c r="V21" s="60" t="e">
        <f>IF(VLOOKUP($K21,医療機関データ!$A:$U,V$7,FALSE)="","",VLOOKUP($K21,医療機関データ!$A:$U,V$7,FALSE))</f>
        <v>#N/A</v>
      </c>
      <c r="W21" s="60" t="e">
        <f>IF(VLOOKUP($K21,医療機関データ!$A:$U,W$7,FALSE)="","",VLOOKUP($K21,医療機関データ!$A:$U,W$7,FALSE))</f>
        <v>#N/A</v>
      </c>
      <c r="X21" s="60" t="e">
        <f>IF(VLOOKUP($K21,医療機関データ!$A:$U,X$7,FALSE)="","",VLOOKUP($K21,医療機関データ!$A:$U,X$7,FALSE))</f>
        <v>#N/A</v>
      </c>
      <c r="Y21" s="60" t="e">
        <f>IF(VLOOKUP($K21,医療機関データ!$A:$U,Y$7,FALSE)="","",VLOOKUP($K21,医療機関データ!$A:$U,Y$7,FALSE))</f>
        <v>#N/A</v>
      </c>
      <c r="Z21" s="60" t="e">
        <f>IF(VLOOKUP($K21,医療機関データ!$A:$U,Z$7,FALSE)="","",VLOOKUP($K21,医療機関データ!$A:$U,Z$7,FALSE))</f>
        <v>#N/A</v>
      </c>
      <c r="AA21" s="60" t="e">
        <f>IF(VLOOKUP($K21,医療機関データ!$A:$U,AA$7,FALSE)="","",VLOOKUP($K21,医療機関データ!$A:$U,AA$7,FALSE))</f>
        <v>#N/A</v>
      </c>
      <c r="AB21" s="60" t="e">
        <f>IF(VLOOKUP($K21,医療機関データ!$A:$U,AB$7,FALSE)="","",VLOOKUP($K21,医療機関データ!$A:$U,AB$7,FALSE))</f>
        <v>#N/A</v>
      </c>
      <c r="AC21" s="60" t="e">
        <f>IF(VLOOKUP($K21,医療機関データ!$A:$U,AC$7,FALSE)="","",VLOOKUP($K21,医療機関データ!$A:$U,AC$7,FALSE))</f>
        <v>#N/A</v>
      </c>
      <c r="AD21" s="60" t="e">
        <f>IF(VLOOKUP($K21,医療機関データ!$A:$U,AD$7,FALSE)="","",VLOOKUP($K21,医療機関データ!$A:$U,AD$7,FALSE))</f>
        <v>#N/A</v>
      </c>
      <c r="AE21" s="60" t="e">
        <f>IF(VLOOKUP($K21,医療機関データ!$A:$U,AE$7,FALSE)="","",VLOOKUP($K21,医療機関データ!$A:$U,AE$7,FALSE))</f>
        <v>#N/A</v>
      </c>
      <c r="AF21" s="60" t="e">
        <f>IF(VLOOKUP($K21,医療機関データ!$A:$U,AF$7,FALSE)="","",VLOOKUP($K21,医療機関データ!$A:$U,AF$7,FALSE))</f>
        <v>#N/A</v>
      </c>
      <c r="AG21" s="60" t="e">
        <f>IF(VLOOKUP($K21,医療機関データ!$A:$U,AG$7,FALSE)="","",VLOOKUP($K21,医療機関データ!$A:$U,AG$7,FALSE))</f>
        <v>#N/A</v>
      </c>
      <c r="AH21" s="60" t="e">
        <f>IF(VLOOKUP($K21,医療機関データ!$A:$U,AH$7,FALSE)="","",VLOOKUP($K21,医療機関データ!$A:$U,AH$7,FALSE))</f>
        <v>#N/A</v>
      </c>
    </row>
    <row r="22" spans="1:34" ht="18" customHeight="1" x14ac:dyDescent="0.15">
      <c r="A22" s="25">
        <v>14</v>
      </c>
      <c r="B22" s="75"/>
      <c r="C22" s="76"/>
      <c r="D22" s="76"/>
      <c r="E22" s="76"/>
      <c r="F22" s="76"/>
      <c r="G22" s="77"/>
      <c r="H22" s="78"/>
      <c r="I22" s="78"/>
      <c r="J22" s="78"/>
      <c r="K22" s="79"/>
      <c r="L22" s="80"/>
      <c r="M22" s="9" t="str">
        <f>IF(C22="","",VLOOKUP(K22,医療機関データ!$A:$B,2,FALSE))</f>
        <v/>
      </c>
      <c r="N22" s="10" t="str">
        <f t="shared" si="0"/>
        <v/>
      </c>
      <c r="O22" s="10" t="str">
        <f t="shared" si="1"/>
        <v/>
      </c>
      <c r="P22" s="111" t="str">
        <f t="shared" si="3"/>
        <v/>
      </c>
      <c r="Q22" s="10" t="str">
        <f t="shared" si="2"/>
        <v/>
      </c>
      <c r="R22" s="60" t="e">
        <f>IF(VLOOKUP($K22,医療機関データ!$A:$U,R$7,FALSE)="","",VLOOKUP($K22,医療機関データ!$A:$U,R$7,FALSE))</f>
        <v>#N/A</v>
      </c>
      <c r="S22" s="60" t="e">
        <f>IF(VLOOKUP($K22,医療機関データ!$A:$U,S$7,FALSE)="","",VLOOKUP($K22,医療機関データ!$A:$U,S$7,FALSE))</f>
        <v>#N/A</v>
      </c>
      <c r="T22" s="60" t="e">
        <f>IF(VLOOKUP($K22,医療機関データ!$A:$U,T$7,FALSE)="","",VLOOKUP($K22,医療機関データ!$A:$U,T$7,FALSE))</f>
        <v>#N/A</v>
      </c>
      <c r="U22" s="60" t="e">
        <f>IF(VLOOKUP($K22,医療機関データ!$A:$U,U$7,FALSE)="","",VLOOKUP($K22,医療機関データ!$A:$U,U$7,FALSE))</f>
        <v>#N/A</v>
      </c>
      <c r="V22" s="60" t="e">
        <f>IF(VLOOKUP($K22,医療機関データ!$A:$U,V$7,FALSE)="","",VLOOKUP($K22,医療機関データ!$A:$U,V$7,FALSE))</f>
        <v>#N/A</v>
      </c>
      <c r="W22" s="60" t="e">
        <f>IF(VLOOKUP($K22,医療機関データ!$A:$U,W$7,FALSE)="","",VLOOKUP($K22,医療機関データ!$A:$U,W$7,FALSE))</f>
        <v>#N/A</v>
      </c>
      <c r="X22" s="60" t="e">
        <f>IF(VLOOKUP($K22,医療機関データ!$A:$U,X$7,FALSE)="","",VLOOKUP($K22,医療機関データ!$A:$U,X$7,FALSE))</f>
        <v>#N/A</v>
      </c>
      <c r="Y22" s="60" t="e">
        <f>IF(VLOOKUP($K22,医療機関データ!$A:$U,Y$7,FALSE)="","",VLOOKUP($K22,医療機関データ!$A:$U,Y$7,FALSE))</f>
        <v>#N/A</v>
      </c>
      <c r="Z22" s="60" t="e">
        <f>IF(VLOOKUP($K22,医療機関データ!$A:$U,Z$7,FALSE)="","",VLOOKUP($K22,医療機関データ!$A:$U,Z$7,FALSE))</f>
        <v>#N/A</v>
      </c>
      <c r="AA22" s="60" t="e">
        <f>IF(VLOOKUP($K22,医療機関データ!$A:$U,AA$7,FALSE)="","",VLOOKUP($K22,医療機関データ!$A:$U,AA$7,FALSE))</f>
        <v>#N/A</v>
      </c>
      <c r="AB22" s="60" t="e">
        <f>IF(VLOOKUP($K22,医療機関データ!$A:$U,AB$7,FALSE)="","",VLOOKUP($K22,医療機関データ!$A:$U,AB$7,FALSE))</f>
        <v>#N/A</v>
      </c>
      <c r="AC22" s="60" t="e">
        <f>IF(VLOOKUP($K22,医療機関データ!$A:$U,AC$7,FALSE)="","",VLOOKUP($K22,医療機関データ!$A:$U,AC$7,FALSE))</f>
        <v>#N/A</v>
      </c>
      <c r="AD22" s="60" t="e">
        <f>IF(VLOOKUP($K22,医療機関データ!$A:$U,AD$7,FALSE)="","",VLOOKUP($K22,医療機関データ!$A:$U,AD$7,FALSE))</f>
        <v>#N/A</v>
      </c>
      <c r="AE22" s="60" t="e">
        <f>IF(VLOOKUP($K22,医療機関データ!$A:$U,AE$7,FALSE)="","",VLOOKUP($K22,医療機関データ!$A:$U,AE$7,FALSE))</f>
        <v>#N/A</v>
      </c>
      <c r="AF22" s="60" t="e">
        <f>IF(VLOOKUP($K22,医療機関データ!$A:$U,AF$7,FALSE)="","",VLOOKUP($K22,医療機関データ!$A:$U,AF$7,FALSE))</f>
        <v>#N/A</v>
      </c>
      <c r="AG22" s="60" t="e">
        <f>IF(VLOOKUP($K22,医療機関データ!$A:$U,AG$7,FALSE)="","",VLOOKUP($K22,医療機関データ!$A:$U,AG$7,FALSE))</f>
        <v>#N/A</v>
      </c>
      <c r="AH22" s="60" t="e">
        <f>IF(VLOOKUP($K22,医療機関データ!$A:$U,AH$7,FALSE)="","",VLOOKUP($K22,医療機関データ!$A:$U,AH$7,FALSE))</f>
        <v>#N/A</v>
      </c>
    </row>
    <row r="23" spans="1:34" ht="18" customHeight="1" x14ac:dyDescent="0.15">
      <c r="A23" s="25">
        <v>15</v>
      </c>
      <c r="B23" s="75"/>
      <c r="C23" s="76"/>
      <c r="D23" s="70"/>
      <c r="E23" s="76"/>
      <c r="F23" s="76"/>
      <c r="G23" s="77"/>
      <c r="H23" s="78"/>
      <c r="I23" s="78"/>
      <c r="J23" s="78"/>
      <c r="K23" s="79"/>
      <c r="L23" s="80"/>
      <c r="M23" s="9" t="str">
        <f>IF(C23="","",VLOOKUP(K23,医療機関データ!$A:$B,2,FALSE))</f>
        <v/>
      </c>
      <c r="N23" s="10" t="str">
        <f t="shared" si="0"/>
        <v/>
      </c>
      <c r="O23" s="10" t="str">
        <f t="shared" si="1"/>
        <v/>
      </c>
      <c r="P23" s="111" t="str">
        <f t="shared" si="3"/>
        <v/>
      </c>
      <c r="Q23" s="10" t="str">
        <f t="shared" si="2"/>
        <v/>
      </c>
      <c r="R23" s="60" t="e">
        <f>IF(VLOOKUP($K23,医療機関データ!$A:$U,R$7,FALSE)="","",VLOOKUP($K23,医療機関データ!$A:$U,R$7,FALSE))</f>
        <v>#N/A</v>
      </c>
      <c r="S23" s="60" t="e">
        <f>IF(VLOOKUP($K23,医療機関データ!$A:$U,S$7,FALSE)="","",VLOOKUP($K23,医療機関データ!$A:$U,S$7,FALSE))</f>
        <v>#N/A</v>
      </c>
      <c r="T23" s="60" t="e">
        <f>IF(VLOOKUP($K23,医療機関データ!$A:$U,T$7,FALSE)="","",VLOOKUP($K23,医療機関データ!$A:$U,T$7,FALSE))</f>
        <v>#N/A</v>
      </c>
      <c r="U23" s="60" t="e">
        <f>IF(VLOOKUP($K23,医療機関データ!$A:$U,U$7,FALSE)="","",VLOOKUP($K23,医療機関データ!$A:$U,U$7,FALSE))</f>
        <v>#N/A</v>
      </c>
      <c r="V23" s="60" t="e">
        <f>IF(VLOOKUP($K23,医療機関データ!$A:$U,V$7,FALSE)="","",VLOOKUP($K23,医療機関データ!$A:$U,V$7,FALSE))</f>
        <v>#N/A</v>
      </c>
      <c r="W23" s="60" t="e">
        <f>IF(VLOOKUP($K23,医療機関データ!$A:$U,W$7,FALSE)="","",VLOOKUP($K23,医療機関データ!$A:$U,W$7,FALSE))</f>
        <v>#N/A</v>
      </c>
      <c r="X23" s="60" t="e">
        <f>IF(VLOOKUP($K23,医療機関データ!$A:$U,X$7,FALSE)="","",VLOOKUP($K23,医療機関データ!$A:$U,X$7,FALSE))</f>
        <v>#N/A</v>
      </c>
      <c r="Y23" s="60" t="e">
        <f>IF(VLOOKUP($K23,医療機関データ!$A:$U,Y$7,FALSE)="","",VLOOKUP($K23,医療機関データ!$A:$U,Y$7,FALSE))</f>
        <v>#N/A</v>
      </c>
      <c r="Z23" s="60" t="e">
        <f>IF(VLOOKUP($K23,医療機関データ!$A:$U,Z$7,FALSE)="","",VLOOKUP($K23,医療機関データ!$A:$U,Z$7,FALSE))</f>
        <v>#N/A</v>
      </c>
      <c r="AA23" s="60" t="e">
        <f>IF(VLOOKUP($K23,医療機関データ!$A:$U,AA$7,FALSE)="","",VLOOKUP($K23,医療機関データ!$A:$U,AA$7,FALSE))</f>
        <v>#N/A</v>
      </c>
      <c r="AB23" s="60" t="e">
        <f>IF(VLOOKUP($K23,医療機関データ!$A:$U,AB$7,FALSE)="","",VLOOKUP($K23,医療機関データ!$A:$U,AB$7,FALSE))</f>
        <v>#N/A</v>
      </c>
      <c r="AC23" s="60" t="e">
        <f>IF(VLOOKUP($K23,医療機関データ!$A:$U,AC$7,FALSE)="","",VLOOKUP($K23,医療機関データ!$A:$U,AC$7,FALSE))</f>
        <v>#N/A</v>
      </c>
      <c r="AD23" s="60" t="e">
        <f>IF(VLOOKUP($K23,医療機関データ!$A:$U,AD$7,FALSE)="","",VLOOKUP($K23,医療機関データ!$A:$U,AD$7,FALSE))</f>
        <v>#N/A</v>
      </c>
      <c r="AE23" s="60" t="e">
        <f>IF(VLOOKUP($K23,医療機関データ!$A:$U,AE$7,FALSE)="","",VLOOKUP($K23,医療機関データ!$A:$U,AE$7,FALSE))</f>
        <v>#N/A</v>
      </c>
      <c r="AF23" s="60" t="e">
        <f>IF(VLOOKUP($K23,医療機関データ!$A:$U,AF$7,FALSE)="","",VLOOKUP($K23,医療機関データ!$A:$U,AF$7,FALSE))</f>
        <v>#N/A</v>
      </c>
      <c r="AG23" s="60" t="e">
        <f>IF(VLOOKUP($K23,医療機関データ!$A:$U,AG$7,FALSE)="","",VLOOKUP($K23,医療機関データ!$A:$U,AG$7,FALSE))</f>
        <v>#N/A</v>
      </c>
      <c r="AH23" s="60" t="e">
        <f>IF(VLOOKUP($K23,医療機関データ!$A:$U,AH$7,FALSE)="","",VLOOKUP($K23,医療機関データ!$A:$U,AH$7,FALSE))</f>
        <v>#N/A</v>
      </c>
    </row>
    <row r="24" spans="1:34" ht="18" customHeight="1" x14ac:dyDescent="0.15">
      <c r="A24" s="25">
        <v>16</v>
      </c>
      <c r="B24" s="75"/>
      <c r="C24" s="76"/>
      <c r="D24" s="76"/>
      <c r="E24" s="76"/>
      <c r="F24" s="76"/>
      <c r="G24" s="77"/>
      <c r="H24" s="78"/>
      <c r="I24" s="78"/>
      <c r="J24" s="78"/>
      <c r="K24" s="79"/>
      <c r="L24" s="80"/>
      <c r="M24" s="9" t="str">
        <f>IF(C24="","",VLOOKUP(K24,医療機関データ!$A:$B,2,FALSE))</f>
        <v/>
      </c>
      <c r="N24" s="10" t="str">
        <f t="shared" si="0"/>
        <v/>
      </c>
      <c r="O24" s="10" t="str">
        <f t="shared" si="1"/>
        <v/>
      </c>
      <c r="P24" s="111" t="str">
        <f t="shared" si="3"/>
        <v/>
      </c>
      <c r="Q24" s="10" t="str">
        <f t="shared" si="2"/>
        <v/>
      </c>
      <c r="R24" s="60" t="e">
        <f>IF(VLOOKUP($K24,医療機関データ!$A:$U,R$7,FALSE)="","",VLOOKUP($K24,医療機関データ!$A:$U,R$7,FALSE))</f>
        <v>#N/A</v>
      </c>
      <c r="S24" s="60" t="e">
        <f>IF(VLOOKUP($K24,医療機関データ!$A:$U,S$7,FALSE)="","",VLOOKUP($K24,医療機関データ!$A:$U,S$7,FALSE))</f>
        <v>#N/A</v>
      </c>
      <c r="T24" s="60" t="e">
        <f>IF(VLOOKUP($K24,医療機関データ!$A:$U,T$7,FALSE)="","",VLOOKUP($K24,医療機関データ!$A:$U,T$7,FALSE))</f>
        <v>#N/A</v>
      </c>
      <c r="U24" s="60" t="e">
        <f>IF(VLOOKUP($K24,医療機関データ!$A:$U,U$7,FALSE)="","",VLOOKUP($K24,医療機関データ!$A:$U,U$7,FALSE))</f>
        <v>#N/A</v>
      </c>
      <c r="V24" s="60" t="e">
        <f>IF(VLOOKUP($K24,医療機関データ!$A:$U,V$7,FALSE)="","",VLOOKUP($K24,医療機関データ!$A:$U,V$7,FALSE))</f>
        <v>#N/A</v>
      </c>
      <c r="W24" s="60" t="e">
        <f>IF(VLOOKUP($K24,医療機関データ!$A:$U,W$7,FALSE)="","",VLOOKUP($K24,医療機関データ!$A:$U,W$7,FALSE))</f>
        <v>#N/A</v>
      </c>
      <c r="X24" s="60" t="e">
        <f>IF(VLOOKUP($K24,医療機関データ!$A:$U,X$7,FALSE)="","",VLOOKUP($K24,医療機関データ!$A:$U,X$7,FALSE))</f>
        <v>#N/A</v>
      </c>
      <c r="Y24" s="60" t="e">
        <f>IF(VLOOKUP($K24,医療機関データ!$A:$U,Y$7,FALSE)="","",VLOOKUP($K24,医療機関データ!$A:$U,Y$7,FALSE))</f>
        <v>#N/A</v>
      </c>
      <c r="Z24" s="60" t="e">
        <f>IF(VLOOKUP($K24,医療機関データ!$A:$U,Z$7,FALSE)="","",VLOOKUP($K24,医療機関データ!$A:$U,Z$7,FALSE))</f>
        <v>#N/A</v>
      </c>
      <c r="AA24" s="60" t="e">
        <f>IF(VLOOKUP($K24,医療機関データ!$A:$U,AA$7,FALSE)="","",VLOOKUP($K24,医療機関データ!$A:$U,AA$7,FALSE))</f>
        <v>#N/A</v>
      </c>
      <c r="AB24" s="60" t="e">
        <f>IF(VLOOKUP($K24,医療機関データ!$A:$U,AB$7,FALSE)="","",VLOOKUP($K24,医療機関データ!$A:$U,AB$7,FALSE))</f>
        <v>#N/A</v>
      </c>
      <c r="AC24" s="60" t="e">
        <f>IF(VLOOKUP($K24,医療機関データ!$A:$U,AC$7,FALSE)="","",VLOOKUP($K24,医療機関データ!$A:$U,AC$7,FALSE))</f>
        <v>#N/A</v>
      </c>
      <c r="AD24" s="60" t="e">
        <f>IF(VLOOKUP($K24,医療機関データ!$A:$U,AD$7,FALSE)="","",VLOOKUP($K24,医療機関データ!$A:$U,AD$7,FALSE))</f>
        <v>#N/A</v>
      </c>
      <c r="AE24" s="60" t="e">
        <f>IF(VLOOKUP($K24,医療機関データ!$A:$U,AE$7,FALSE)="","",VLOOKUP($K24,医療機関データ!$A:$U,AE$7,FALSE))</f>
        <v>#N/A</v>
      </c>
      <c r="AF24" s="60" t="e">
        <f>IF(VLOOKUP($K24,医療機関データ!$A:$U,AF$7,FALSE)="","",VLOOKUP($K24,医療機関データ!$A:$U,AF$7,FALSE))</f>
        <v>#N/A</v>
      </c>
      <c r="AG24" s="60" t="e">
        <f>IF(VLOOKUP($K24,医療機関データ!$A:$U,AG$7,FALSE)="","",VLOOKUP($K24,医療機関データ!$A:$U,AG$7,FALSE))</f>
        <v>#N/A</v>
      </c>
      <c r="AH24" s="60" t="e">
        <f>IF(VLOOKUP($K24,医療機関データ!$A:$U,AH$7,FALSE)="","",VLOOKUP($K24,医療機関データ!$A:$U,AH$7,FALSE))</f>
        <v>#N/A</v>
      </c>
    </row>
    <row r="25" spans="1:34" ht="18" customHeight="1" x14ac:dyDescent="0.15">
      <c r="A25" s="25">
        <v>17</v>
      </c>
      <c r="B25" s="75"/>
      <c r="C25" s="76"/>
      <c r="D25" s="76"/>
      <c r="E25" s="76"/>
      <c r="F25" s="76"/>
      <c r="G25" s="77"/>
      <c r="H25" s="78"/>
      <c r="I25" s="78"/>
      <c r="J25" s="78"/>
      <c r="K25" s="79"/>
      <c r="L25" s="80"/>
      <c r="M25" s="9" t="str">
        <f>IF(C25="","",VLOOKUP(K25,医療機関データ!$A:$B,2,FALSE))</f>
        <v/>
      </c>
      <c r="N25" s="10" t="str">
        <f t="shared" si="0"/>
        <v/>
      </c>
      <c r="O25" s="10" t="str">
        <f t="shared" si="1"/>
        <v/>
      </c>
      <c r="P25" s="111" t="str">
        <f t="shared" si="3"/>
        <v/>
      </c>
      <c r="Q25" s="10" t="str">
        <f t="shared" si="2"/>
        <v/>
      </c>
      <c r="R25" s="60" t="e">
        <f>IF(VLOOKUP($K25,医療機関データ!$A:$U,R$7,FALSE)="","",VLOOKUP($K25,医療機関データ!$A:$U,R$7,FALSE))</f>
        <v>#N/A</v>
      </c>
      <c r="S25" s="60" t="e">
        <f>IF(VLOOKUP($K25,医療機関データ!$A:$U,S$7,FALSE)="","",VLOOKUP($K25,医療機関データ!$A:$U,S$7,FALSE))</f>
        <v>#N/A</v>
      </c>
      <c r="T25" s="60" t="e">
        <f>IF(VLOOKUP($K25,医療機関データ!$A:$U,T$7,FALSE)="","",VLOOKUP($K25,医療機関データ!$A:$U,T$7,FALSE))</f>
        <v>#N/A</v>
      </c>
      <c r="U25" s="60" t="e">
        <f>IF(VLOOKUP($K25,医療機関データ!$A:$U,U$7,FALSE)="","",VLOOKUP($K25,医療機関データ!$A:$U,U$7,FALSE))</f>
        <v>#N/A</v>
      </c>
      <c r="V25" s="60" t="e">
        <f>IF(VLOOKUP($K25,医療機関データ!$A:$U,V$7,FALSE)="","",VLOOKUP($K25,医療機関データ!$A:$U,V$7,FALSE))</f>
        <v>#N/A</v>
      </c>
      <c r="W25" s="60" t="e">
        <f>IF(VLOOKUP($K25,医療機関データ!$A:$U,W$7,FALSE)="","",VLOOKUP($K25,医療機関データ!$A:$U,W$7,FALSE))</f>
        <v>#N/A</v>
      </c>
      <c r="X25" s="60" t="e">
        <f>IF(VLOOKUP($K25,医療機関データ!$A:$U,X$7,FALSE)="","",VLOOKUP($K25,医療機関データ!$A:$U,X$7,FALSE))</f>
        <v>#N/A</v>
      </c>
      <c r="Y25" s="60" t="e">
        <f>IF(VLOOKUP($K25,医療機関データ!$A:$U,Y$7,FALSE)="","",VLOOKUP($K25,医療機関データ!$A:$U,Y$7,FALSE))</f>
        <v>#N/A</v>
      </c>
      <c r="Z25" s="60" t="e">
        <f>IF(VLOOKUP($K25,医療機関データ!$A:$U,Z$7,FALSE)="","",VLOOKUP($K25,医療機関データ!$A:$U,Z$7,FALSE))</f>
        <v>#N/A</v>
      </c>
      <c r="AA25" s="60" t="e">
        <f>IF(VLOOKUP($K25,医療機関データ!$A:$U,AA$7,FALSE)="","",VLOOKUP($K25,医療機関データ!$A:$U,AA$7,FALSE))</f>
        <v>#N/A</v>
      </c>
      <c r="AB25" s="60" t="e">
        <f>IF(VLOOKUP($K25,医療機関データ!$A:$U,AB$7,FALSE)="","",VLOOKUP($K25,医療機関データ!$A:$U,AB$7,FALSE))</f>
        <v>#N/A</v>
      </c>
      <c r="AC25" s="60" t="e">
        <f>IF(VLOOKUP($K25,医療機関データ!$A:$U,AC$7,FALSE)="","",VLOOKUP($K25,医療機関データ!$A:$U,AC$7,FALSE))</f>
        <v>#N/A</v>
      </c>
      <c r="AD25" s="60" t="e">
        <f>IF(VLOOKUP($K25,医療機関データ!$A:$U,AD$7,FALSE)="","",VLOOKUP($K25,医療機関データ!$A:$U,AD$7,FALSE))</f>
        <v>#N/A</v>
      </c>
      <c r="AE25" s="60" t="e">
        <f>IF(VLOOKUP($K25,医療機関データ!$A:$U,AE$7,FALSE)="","",VLOOKUP($K25,医療機関データ!$A:$U,AE$7,FALSE))</f>
        <v>#N/A</v>
      </c>
      <c r="AF25" s="60" t="e">
        <f>IF(VLOOKUP($K25,医療機関データ!$A:$U,AF$7,FALSE)="","",VLOOKUP($K25,医療機関データ!$A:$U,AF$7,FALSE))</f>
        <v>#N/A</v>
      </c>
      <c r="AG25" s="60" t="e">
        <f>IF(VLOOKUP($K25,医療機関データ!$A:$U,AG$7,FALSE)="","",VLOOKUP($K25,医療機関データ!$A:$U,AG$7,FALSE))</f>
        <v>#N/A</v>
      </c>
      <c r="AH25" s="60" t="e">
        <f>IF(VLOOKUP($K25,医療機関データ!$A:$U,AH$7,FALSE)="","",VLOOKUP($K25,医療機関データ!$A:$U,AH$7,FALSE))</f>
        <v>#N/A</v>
      </c>
    </row>
    <row r="26" spans="1:34" ht="18" customHeight="1" x14ac:dyDescent="0.15">
      <c r="A26" s="25">
        <v>18</v>
      </c>
      <c r="B26" s="75"/>
      <c r="C26" s="76"/>
      <c r="D26" s="70"/>
      <c r="E26" s="76"/>
      <c r="F26" s="76"/>
      <c r="G26" s="77"/>
      <c r="H26" s="78"/>
      <c r="I26" s="78"/>
      <c r="J26" s="78"/>
      <c r="K26" s="79"/>
      <c r="L26" s="80"/>
      <c r="M26" s="9" t="str">
        <f>IF(C26="","",VLOOKUP(K26,医療機関データ!$A:$B,2,FALSE))</f>
        <v/>
      </c>
      <c r="N26" s="10" t="str">
        <f t="shared" si="0"/>
        <v/>
      </c>
      <c r="O26" s="10" t="str">
        <f t="shared" si="1"/>
        <v/>
      </c>
      <c r="P26" s="111" t="str">
        <f t="shared" si="3"/>
        <v/>
      </c>
      <c r="Q26" s="10" t="str">
        <f t="shared" si="2"/>
        <v/>
      </c>
      <c r="R26" s="60" t="e">
        <f>IF(VLOOKUP($K26,医療機関データ!$A:$U,R$7,FALSE)="","",VLOOKUP($K26,医療機関データ!$A:$U,R$7,FALSE))</f>
        <v>#N/A</v>
      </c>
      <c r="S26" s="60" t="e">
        <f>IF(VLOOKUP($K26,医療機関データ!$A:$U,S$7,FALSE)="","",VLOOKUP($K26,医療機関データ!$A:$U,S$7,FALSE))</f>
        <v>#N/A</v>
      </c>
      <c r="T26" s="60" t="e">
        <f>IF(VLOOKUP($K26,医療機関データ!$A:$U,T$7,FALSE)="","",VLOOKUP($K26,医療機関データ!$A:$U,T$7,FALSE))</f>
        <v>#N/A</v>
      </c>
      <c r="U26" s="60" t="e">
        <f>IF(VLOOKUP($K26,医療機関データ!$A:$U,U$7,FALSE)="","",VLOOKUP($K26,医療機関データ!$A:$U,U$7,FALSE))</f>
        <v>#N/A</v>
      </c>
      <c r="V26" s="60" t="e">
        <f>IF(VLOOKUP($K26,医療機関データ!$A:$U,V$7,FALSE)="","",VLOOKUP($K26,医療機関データ!$A:$U,V$7,FALSE))</f>
        <v>#N/A</v>
      </c>
      <c r="W26" s="60" t="e">
        <f>IF(VLOOKUP($K26,医療機関データ!$A:$U,W$7,FALSE)="","",VLOOKUP($K26,医療機関データ!$A:$U,W$7,FALSE))</f>
        <v>#N/A</v>
      </c>
      <c r="X26" s="60" t="e">
        <f>IF(VLOOKUP($K26,医療機関データ!$A:$U,X$7,FALSE)="","",VLOOKUP($K26,医療機関データ!$A:$U,X$7,FALSE))</f>
        <v>#N/A</v>
      </c>
      <c r="Y26" s="60" t="e">
        <f>IF(VLOOKUP($K26,医療機関データ!$A:$U,Y$7,FALSE)="","",VLOOKUP($K26,医療機関データ!$A:$U,Y$7,FALSE))</f>
        <v>#N/A</v>
      </c>
      <c r="Z26" s="60" t="e">
        <f>IF(VLOOKUP($K26,医療機関データ!$A:$U,Z$7,FALSE)="","",VLOOKUP($K26,医療機関データ!$A:$U,Z$7,FALSE))</f>
        <v>#N/A</v>
      </c>
      <c r="AA26" s="60" t="e">
        <f>IF(VLOOKUP($K26,医療機関データ!$A:$U,AA$7,FALSE)="","",VLOOKUP($K26,医療機関データ!$A:$U,AA$7,FALSE))</f>
        <v>#N/A</v>
      </c>
      <c r="AB26" s="60" t="e">
        <f>IF(VLOOKUP($K26,医療機関データ!$A:$U,AB$7,FALSE)="","",VLOOKUP($K26,医療機関データ!$A:$U,AB$7,FALSE))</f>
        <v>#N/A</v>
      </c>
      <c r="AC26" s="60" t="e">
        <f>IF(VLOOKUP($K26,医療機関データ!$A:$U,AC$7,FALSE)="","",VLOOKUP($K26,医療機関データ!$A:$U,AC$7,FALSE))</f>
        <v>#N/A</v>
      </c>
      <c r="AD26" s="60" t="e">
        <f>IF(VLOOKUP($K26,医療機関データ!$A:$U,AD$7,FALSE)="","",VLOOKUP($K26,医療機関データ!$A:$U,AD$7,FALSE))</f>
        <v>#N/A</v>
      </c>
      <c r="AE26" s="60" t="e">
        <f>IF(VLOOKUP($K26,医療機関データ!$A:$U,AE$7,FALSE)="","",VLOOKUP($K26,医療機関データ!$A:$U,AE$7,FALSE))</f>
        <v>#N/A</v>
      </c>
      <c r="AF26" s="60" t="e">
        <f>IF(VLOOKUP($K26,医療機関データ!$A:$U,AF$7,FALSE)="","",VLOOKUP($K26,医療機関データ!$A:$U,AF$7,FALSE))</f>
        <v>#N/A</v>
      </c>
      <c r="AG26" s="60" t="e">
        <f>IF(VLOOKUP($K26,医療機関データ!$A:$U,AG$7,FALSE)="","",VLOOKUP($K26,医療機関データ!$A:$U,AG$7,FALSE))</f>
        <v>#N/A</v>
      </c>
      <c r="AH26" s="60" t="e">
        <f>IF(VLOOKUP($K26,医療機関データ!$A:$U,AH$7,FALSE)="","",VLOOKUP($K26,医療機関データ!$A:$U,AH$7,FALSE))</f>
        <v>#N/A</v>
      </c>
    </row>
    <row r="27" spans="1:34" ht="18" customHeight="1" x14ac:dyDescent="0.15">
      <c r="A27" s="25">
        <v>19</v>
      </c>
      <c r="B27" s="75"/>
      <c r="C27" s="76"/>
      <c r="D27" s="76"/>
      <c r="E27" s="76"/>
      <c r="F27" s="76"/>
      <c r="G27" s="77"/>
      <c r="H27" s="78"/>
      <c r="I27" s="78"/>
      <c r="J27" s="78"/>
      <c r="K27" s="79"/>
      <c r="L27" s="80"/>
      <c r="M27" s="9" t="str">
        <f>IF(C27="","",VLOOKUP(K27,医療機関データ!$A:$B,2,FALSE))</f>
        <v/>
      </c>
      <c r="N27" s="10" t="str">
        <f t="shared" si="0"/>
        <v/>
      </c>
      <c r="O27" s="10" t="str">
        <f t="shared" si="1"/>
        <v/>
      </c>
      <c r="P27" s="111" t="str">
        <f t="shared" si="3"/>
        <v/>
      </c>
      <c r="Q27" s="10" t="str">
        <f t="shared" si="2"/>
        <v/>
      </c>
      <c r="R27" s="60" t="e">
        <f>IF(VLOOKUP($K27,医療機関データ!$A:$U,R$7,FALSE)="","",VLOOKUP($K27,医療機関データ!$A:$U,R$7,FALSE))</f>
        <v>#N/A</v>
      </c>
      <c r="S27" s="60" t="e">
        <f>IF(VLOOKUP($K27,医療機関データ!$A:$U,S$7,FALSE)="","",VLOOKUP($K27,医療機関データ!$A:$U,S$7,FALSE))</f>
        <v>#N/A</v>
      </c>
      <c r="T27" s="60" t="e">
        <f>IF(VLOOKUP($K27,医療機関データ!$A:$U,T$7,FALSE)="","",VLOOKUP($K27,医療機関データ!$A:$U,T$7,FALSE))</f>
        <v>#N/A</v>
      </c>
      <c r="U27" s="60" t="e">
        <f>IF(VLOOKUP($K27,医療機関データ!$A:$U,U$7,FALSE)="","",VLOOKUP($K27,医療機関データ!$A:$U,U$7,FALSE))</f>
        <v>#N/A</v>
      </c>
      <c r="V27" s="60" t="e">
        <f>IF(VLOOKUP($K27,医療機関データ!$A:$U,V$7,FALSE)="","",VLOOKUP($K27,医療機関データ!$A:$U,V$7,FALSE))</f>
        <v>#N/A</v>
      </c>
      <c r="W27" s="60" t="e">
        <f>IF(VLOOKUP($K27,医療機関データ!$A:$U,W$7,FALSE)="","",VLOOKUP($K27,医療機関データ!$A:$U,W$7,FALSE))</f>
        <v>#N/A</v>
      </c>
      <c r="X27" s="60" t="e">
        <f>IF(VLOOKUP($K27,医療機関データ!$A:$U,X$7,FALSE)="","",VLOOKUP($K27,医療機関データ!$A:$U,X$7,FALSE))</f>
        <v>#N/A</v>
      </c>
      <c r="Y27" s="60" t="e">
        <f>IF(VLOOKUP($K27,医療機関データ!$A:$U,Y$7,FALSE)="","",VLOOKUP($K27,医療機関データ!$A:$U,Y$7,FALSE))</f>
        <v>#N/A</v>
      </c>
      <c r="Z27" s="60" t="e">
        <f>IF(VLOOKUP($K27,医療機関データ!$A:$U,Z$7,FALSE)="","",VLOOKUP($K27,医療機関データ!$A:$U,Z$7,FALSE))</f>
        <v>#N/A</v>
      </c>
      <c r="AA27" s="60" t="e">
        <f>IF(VLOOKUP($K27,医療機関データ!$A:$U,AA$7,FALSE)="","",VLOOKUP($K27,医療機関データ!$A:$U,AA$7,FALSE))</f>
        <v>#N/A</v>
      </c>
      <c r="AB27" s="60" t="e">
        <f>IF(VLOOKUP($K27,医療機関データ!$A:$U,AB$7,FALSE)="","",VLOOKUP($K27,医療機関データ!$A:$U,AB$7,FALSE))</f>
        <v>#N/A</v>
      </c>
      <c r="AC27" s="60" t="e">
        <f>IF(VLOOKUP($K27,医療機関データ!$A:$U,AC$7,FALSE)="","",VLOOKUP($K27,医療機関データ!$A:$U,AC$7,FALSE))</f>
        <v>#N/A</v>
      </c>
      <c r="AD27" s="60" t="e">
        <f>IF(VLOOKUP($K27,医療機関データ!$A:$U,AD$7,FALSE)="","",VLOOKUP($K27,医療機関データ!$A:$U,AD$7,FALSE))</f>
        <v>#N/A</v>
      </c>
      <c r="AE27" s="60" t="e">
        <f>IF(VLOOKUP($K27,医療機関データ!$A:$U,AE$7,FALSE)="","",VLOOKUP($K27,医療機関データ!$A:$U,AE$7,FALSE))</f>
        <v>#N/A</v>
      </c>
      <c r="AF27" s="60" t="e">
        <f>IF(VLOOKUP($K27,医療機関データ!$A:$U,AF$7,FALSE)="","",VLOOKUP($K27,医療機関データ!$A:$U,AF$7,FALSE))</f>
        <v>#N/A</v>
      </c>
      <c r="AG27" s="60" t="e">
        <f>IF(VLOOKUP($K27,医療機関データ!$A:$U,AG$7,FALSE)="","",VLOOKUP($K27,医療機関データ!$A:$U,AG$7,FALSE))</f>
        <v>#N/A</v>
      </c>
      <c r="AH27" s="60" t="e">
        <f>IF(VLOOKUP($K27,医療機関データ!$A:$U,AH$7,FALSE)="","",VLOOKUP($K27,医療機関データ!$A:$U,AH$7,FALSE))</f>
        <v>#N/A</v>
      </c>
    </row>
    <row r="28" spans="1:34" ht="18" customHeight="1" x14ac:dyDescent="0.15">
      <c r="A28" s="25">
        <v>20</v>
      </c>
      <c r="B28" s="75"/>
      <c r="C28" s="76"/>
      <c r="D28" s="76"/>
      <c r="E28" s="76"/>
      <c r="F28" s="76"/>
      <c r="G28" s="77"/>
      <c r="H28" s="78"/>
      <c r="I28" s="78"/>
      <c r="J28" s="78"/>
      <c r="K28" s="79"/>
      <c r="L28" s="80"/>
      <c r="M28" s="9" t="str">
        <f>IF(C28="","",VLOOKUP(K28,医療機関データ!$A:$B,2,FALSE))</f>
        <v/>
      </c>
      <c r="N28" s="10" t="str">
        <f t="shared" si="0"/>
        <v/>
      </c>
      <c r="O28" s="10" t="str">
        <f t="shared" si="1"/>
        <v/>
      </c>
      <c r="P28" s="111" t="str">
        <f t="shared" si="3"/>
        <v/>
      </c>
      <c r="Q28" s="10" t="str">
        <f t="shared" si="2"/>
        <v/>
      </c>
      <c r="R28" s="60" t="e">
        <f>IF(VLOOKUP($K28,医療機関データ!$A:$U,R$7,FALSE)="","",VLOOKUP($K28,医療機関データ!$A:$U,R$7,FALSE))</f>
        <v>#N/A</v>
      </c>
      <c r="S28" s="60" t="e">
        <f>IF(VLOOKUP($K28,医療機関データ!$A:$U,S$7,FALSE)="","",VLOOKUP($K28,医療機関データ!$A:$U,S$7,FALSE))</f>
        <v>#N/A</v>
      </c>
      <c r="T28" s="60" t="e">
        <f>IF(VLOOKUP($K28,医療機関データ!$A:$U,T$7,FALSE)="","",VLOOKUP($K28,医療機関データ!$A:$U,T$7,FALSE))</f>
        <v>#N/A</v>
      </c>
      <c r="U28" s="60" t="e">
        <f>IF(VLOOKUP($K28,医療機関データ!$A:$U,U$7,FALSE)="","",VLOOKUP($K28,医療機関データ!$A:$U,U$7,FALSE))</f>
        <v>#N/A</v>
      </c>
      <c r="V28" s="60" t="e">
        <f>IF(VLOOKUP($K28,医療機関データ!$A:$U,V$7,FALSE)="","",VLOOKUP($K28,医療機関データ!$A:$U,V$7,FALSE))</f>
        <v>#N/A</v>
      </c>
      <c r="W28" s="60" t="e">
        <f>IF(VLOOKUP($K28,医療機関データ!$A:$U,W$7,FALSE)="","",VLOOKUP($K28,医療機関データ!$A:$U,W$7,FALSE))</f>
        <v>#N/A</v>
      </c>
      <c r="X28" s="60" t="e">
        <f>IF(VLOOKUP($K28,医療機関データ!$A:$U,X$7,FALSE)="","",VLOOKUP($K28,医療機関データ!$A:$U,X$7,FALSE))</f>
        <v>#N/A</v>
      </c>
      <c r="Y28" s="60" t="e">
        <f>IF(VLOOKUP($K28,医療機関データ!$A:$U,Y$7,FALSE)="","",VLOOKUP($K28,医療機関データ!$A:$U,Y$7,FALSE))</f>
        <v>#N/A</v>
      </c>
      <c r="Z28" s="60" t="e">
        <f>IF(VLOOKUP($K28,医療機関データ!$A:$U,Z$7,FALSE)="","",VLOOKUP($K28,医療機関データ!$A:$U,Z$7,FALSE))</f>
        <v>#N/A</v>
      </c>
      <c r="AA28" s="60" t="e">
        <f>IF(VLOOKUP($K28,医療機関データ!$A:$U,AA$7,FALSE)="","",VLOOKUP($K28,医療機関データ!$A:$U,AA$7,FALSE))</f>
        <v>#N/A</v>
      </c>
      <c r="AB28" s="60" t="e">
        <f>IF(VLOOKUP($K28,医療機関データ!$A:$U,AB$7,FALSE)="","",VLOOKUP($K28,医療機関データ!$A:$U,AB$7,FALSE))</f>
        <v>#N/A</v>
      </c>
      <c r="AC28" s="60" t="e">
        <f>IF(VLOOKUP($K28,医療機関データ!$A:$U,AC$7,FALSE)="","",VLOOKUP($K28,医療機関データ!$A:$U,AC$7,FALSE))</f>
        <v>#N/A</v>
      </c>
      <c r="AD28" s="60" t="e">
        <f>IF(VLOOKUP($K28,医療機関データ!$A:$U,AD$7,FALSE)="","",VLOOKUP($K28,医療機関データ!$A:$U,AD$7,FALSE))</f>
        <v>#N/A</v>
      </c>
      <c r="AE28" s="60" t="e">
        <f>IF(VLOOKUP($K28,医療機関データ!$A:$U,AE$7,FALSE)="","",VLOOKUP($K28,医療機関データ!$A:$U,AE$7,FALSE))</f>
        <v>#N/A</v>
      </c>
      <c r="AF28" s="60" t="e">
        <f>IF(VLOOKUP($K28,医療機関データ!$A:$U,AF$7,FALSE)="","",VLOOKUP($K28,医療機関データ!$A:$U,AF$7,FALSE))</f>
        <v>#N/A</v>
      </c>
      <c r="AG28" s="60" t="e">
        <f>IF(VLOOKUP($K28,医療機関データ!$A:$U,AG$7,FALSE)="","",VLOOKUP($K28,医療機関データ!$A:$U,AG$7,FALSE))</f>
        <v>#N/A</v>
      </c>
      <c r="AH28" s="60" t="e">
        <f>IF(VLOOKUP($K28,医療機関データ!$A:$U,AH$7,FALSE)="","",VLOOKUP($K28,医療機関データ!$A:$U,AH$7,FALSE))</f>
        <v>#N/A</v>
      </c>
    </row>
    <row r="29" spans="1:34" ht="18" customHeight="1" x14ac:dyDescent="0.15">
      <c r="A29" s="25">
        <v>21</v>
      </c>
      <c r="B29" s="75"/>
      <c r="C29" s="76"/>
      <c r="D29" s="70"/>
      <c r="E29" s="76"/>
      <c r="F29" s="76"/>
      <c r="G29" s="77"/>
      <c r="H29" s="78"/>
      <c r="I29" s="78"/>
      <c r="J29" s="78"/>
      <c r="K29" s="79"/>
      <c r="L29" s="80"/>
      <c r="M29" s="9" t="str">
        <f>IF(C29="","",VLOOKUP(K29,医療機関データ!$A:$B,2,FALSE))</f>
        <v/>
      </c>
      <c r="N29" s="10" t="str">
        <f t="shared" si="0"/>
        <v/>
      </c>
      <c r="O29" s="10" t="str">
        <f t="shared" si="1"/>
        <v/>
      </c>
      <c r="P29" s="111" t="str">
        <f t="shared" si="3"/>
        <v/>
      </c>
      <c r="Q29" s="10" t="str">
        <f t="shared" si="2"/>
        <v/>
      </c>
      <c r="R29" s="60" t="e">
        <f>IF(VLOOKUP($K29,医療機関データ!$A:$U,R$7,FALSE)="","",VLOOKUP($K29,医療機関データ!$A:$U,R$7,FALSE))</f>
        <v>#N/A</v>
      </c>
      <c r="S29" s="60" t="e">
        <f>IF(VLOOKUP($K29,医療機関データ!$A:$U,S$7,FALSE)="","",VLOOKUP($K29,医療機関データ!$A:$U,S$7,FALSE))</f>
        <v>#N/A</v>
      </c>
      <c r="T29" s="60" t="e">
        <f>IF(VLOOKUP($K29,医療機関データ!$A:$U,T$7,FALSE)="","",VLOOKUP($K29,医療機関データ!$A:$U,T$7,FALSE))</f>
        <v>#N/A</v>
      </c>
      <c r="U29" s="60" t="e">
        <f>IF(VLOOKUP($K29,医療機関データ!$A:$U,U$7,FALSE)="","",VLOOKUP($K29,医療機関データ!$A:$U,U$7,FALSE))</f>
        <v>#N/A</v>
      </c>
      <c r="V29" s="60" t="e">
        <f>IF(VLOOKUP($K29,医療機関データ!$A:$U,V$7,FALSE)="","",VLOOKUP($K29,医療機関データ!$A:$U,V$7,FALSE))</f>
        <v>#N/A</v>
      </c>
      <c r="W29" s="60" t="e">
        <f>IF(VLOOKUP($K29,医療機関データ!$A:$U,W$7,FALSE)="","",VLOOKUP($K29,医療機関データ!$A:$U,W$7,FALSE))</f>
        <v>#N/A</v>
      </c>
      <c r="X29" s="60" t="e">
        <f>IF(VLOOKUP($K29,医療機関データ!$A:$U,X$7,FALSE)="","",VLOOKUP($K29,医療機関データ!$A:$U,X$7,FALSE))</f>
        <v>#N/A</v>
      </c>
      <c r="Y29" s="60" t="e">
        <f>IF(VLOOKUP($K29,医療機関データ!$A:$U,Y$7,FALSE)="","",VLOOKUP($K29,医療機関データ!$A:$U,Y$7,FALSE))</f>
        <v>#N/A</v>
      </c>
      <c r="Z29" s="60" t="e">
        <f>IF(VLOOKUP($K29,医療機関データ!$A:$U,Z$7,FALSE)="","",VLOOKUP($K29,医療機関データ!$A:$U,Z$7,FALSE))</f>
        <v>#N/A</v>
      </c>
      <c r="AA29" s="60" t="e">
        <f>IF(VLOOKUP($K29,医療機関データ!$A:$U,AA$7,FALSE)="","",VLOOKUP($K29,医療機関データ!$A:$U,AA$7,FALSE))</f>
        <v>#N/A</v>
      </c>
      <c r="AB29" s="60" t="e">
        <f>IF(VLOOKUP($K29,医療機関データ!$A:$U,AB$7,FALSE)="","",VLOOKUP($K29,医療機関データ!$A:$U,AB$7,FALSE))</f>
        <v>#N/A</v>
      </c>
      <c r="AC29" s="60" t="e">
        <f>IF(VLOOKUP($K29,医療機関データ!$A:$U,AC$7,FALSE)="","",VLOOKUP($K29,医療機関データ!$A:$U,AC$7,FALSE))</f>
        <v>#N/A</v>
      </c>
      <c r="AD29" s="60" t="e">
        <f>IF(VLOOKUP($K29,医療機関データ!$A:$U,AD$7,FALSE)="","",VLOOKUP($K29,医療機関データ!$A:$U,AD$7,FALSE))</f>
        <v>#N/A</v>
      </c>
      <c r="AE29" s="60" t="e">
        <f>IF(VLOOKUP($K29,医療機関データ!$A:$U,AE$7,FALSE)="","",VLOOKUP($K29,医療機関データ!$A:$U,AE$7,FALSE))</f>
        <v>#N/A</v>
      </c>
      <c r="AF29" s="60" t="e">
        <f>IF(VLOOKUP($K29,医療機関データ!$A:$U,AF$7,FALSE)="","",VLOOKUP($K29,医療機関データ!$A:$U,AF$7,FALSE))</f>
        <v>#N/A</v>
      </c>
      <c r="AG29" s="60" t="e">
        <f>IF(VLOOKUP($K29,医療機関データ!$A:$U,AG$7,FALSE)="","",VLOOKUP($K29,医療機関データ!$A:$U,AG$7,FALSE))</f>
        <v>#N/A</v>
      </c>
      <c r="AH29" s="60" t="e">
        <f>IF(VLOOKUP($K29,医療機関データ!$A:$U,AH$7,FALSE)="","",VLOOKUP($K29,医療機関データ!$A:$U,AH$7,FALSE))</f>
        <v>#N/A</v>
      </c>
    </row>
    <row r="30" spans="1:34" ht="18" customHeight="1" x14ac:dyDescent="0.15">
      <c r="A30" s="25">
        <v>22</v>
      </c>
      <c r="B30" s="75"/>
      <c r="C30" s="76"/>
      <c r="D30" s="76"/>
      <c r="E30" s="76"/>
      <c r="F30" s="76"/>
      <c r="G30" s="77"/>
      <c r="H30" s="78"/>
      <c r="I30" s="78"/>
      <c r="J30" s="78"/>
      <c r="K30" s="79"/>
      <c r="L30" s="80"/>
      <c r="M30" s="9" t="str">
        <f>IF(C30="","",VLOOKUP(K30,医療機関データ!$A:$B,2,FALSE))</f>
        <v/>
      </c>
      <c r="N30" s="10" t="str">
        <f t="shared" si="0"/>
        <v/>
      </c>
      <c r="O30" s="10" t="str">
        <f t="shared" si="1"/>
        <v/>
      </c>
      <c r="P30" s="111" t="str">
        <f t="shared" si="3"/>
        <v/>
      </c>
      <c r="Q30" s="10" t="str">
        <f t="shared" si="2"/>
        <v/>
      </c>
      <c r="R30" s="60" t="e">
        <f>IF(VLOOKUP($K30,医療機関データ!$A:$U,R$7,FALSE)="","",VLOOKUP($K30,医療機関データ!$A:$U,R$7,FALSE))</f>
        <v>#N/A</v>
      </c>
      <c r="S30" s="60" t="e">
        <f>IF(VLOOKUP($K30,医療機関データ!$A:$U,S$7,FALSE)="","",VLOOKUP($K30,医療機関データ!$A:$U,S$7,FALSE))</f>
        <v>#N/A</v>
      </c>
      <c r="T30" s="60" t="e">
        <f>IF(VLOOKUP($K30,医療機関データ!$A:$U,T$7,FALSE)="","",VLOOKUP($K30,医療機関データ!$A:$U,T$7,FALSE))</f>
        <v>#N/A</v>
      </c>
      <c r="U30" s="60" t="e">
        <f>IF(VLOOKUP($K30,医療機関データ!$A:$U,U$7,FALSE)="","",VLOOKUP($K30,医療機関データ!$A:$U,U$7,FALSE))</f>
        <v>#N/A</v>
      </c>
      <c r="V30" s="60" t="e">
        <f>IF(VLOOKUP($K30,医療機関データ!$A:$U,V$7,FALSE)="","",VLOOKUP($K30,医療機関データ!$A:$U,V$7,FALSE))</f>
        <v>#N/A</v>
      </c>
      <c r="W30" s="60" t="e">
        <f>IF(VLOOKUP($K30,医療機関データ!$A:$U,W$7,FALSE)="","",VLOOKUP($K30,医療機関データ!$A:$U,W$7,FALSE))</f>
        <v>#N/A</v>
      </c>
      <c r="X30" s="60" t="e">
        <f>IF(VLOOKUP($K30,医療機関データ!$A:$U,X$7,FALSE)="","",VLOOKUP($K30,医療機関データ!$A:$U,X$7,FALSE))</f>
        <v>#N/A</v>
      </c>
      <c r="Y30" s="60" t="e">
        <f>IF(VLOOKUP($K30,医療機関データ!$A:$U,Y$7,FALSE)="","",VLOOKUP($K30,医療機関データ!$A:$U,Y$7,FALSE))</f>
        <v>#N/A</v>
      </c>
      <c r="Z30" s="60" t="e">
        <f>IF(VLOOKUP($K30,医療機関データ!$A:$U,Z$7,FALSE)="","",VLOOKUP($K30,医療機関データ!$A:$U,Z$7,FALSE))</f>
        <v>#N/A</v>
      </c>
      <c r="AA30" s="60" t="e">
        <f>IF(VLOOKUP($K30,医療機関データ!$A:$U,AA$7,FALSE)="","",VLOOKUP($K30,医療機関データ!$A:$U,AA$7,FALSE))</f>
        <v>#N/A</v>
      </c>
      <c r="AB30" s="60" t="e">
        <f>IF(VLOOKUP($K30,医療機関データ!$A:$U,AB$7,FALSE)="","",VLOOKUP($K30,医療機関データ!$A:$U,AB$7,FALSE))</f>
        <v>#N/A</v>
      </c>
      <c r="AC30" s="60" t="e">
        <f>IF(VLOOKUP($K30,医療機関データ!$A:$U,AC$7,FALSE)="","",VLOOKUP($K30,医療機関データ!$A:$U,AC$7,FALSE))</f>
        <v>#N/A</v>
      </c>
      <c r="AD30" s="60" t="e">
        <f>IF(VLOOKUP($K30,医療機関データ!$A:$U,AD$7,FALSE)="","",VLOOKUP($K30,医療機関データ!$A:$U,AD$7,FALSE))</f>
        <v>#N/A</v>
      </c>
      <c r="AE30" s="60" t="e">
        <f>IF(VLOOKUP($K30,医療機関データ!$A:$U,AE$7,FALSE)="","",VLOOKUP($K30,医療機関データ!$A:$U,AE$7,FALSE))</f>
        <v>#N/A</v>
      </c>
      <c r="AF30" s="60" t="e">
        <f>IF(VLOOKUP($K30,医療機関データ!$A:$U,AF$7,FALSE)="","",VLOOKUP($K30,医療機関データ!$A:$U,AF$7,FALSE))</f>
        <v>#N/A</v>
      </c>
      <c r="AG30" s="60" t="e">
        <f>IF(VLOOKUP($K30,医療機関データ!$A:$U,AG$7,FALSE)="","",VLOOKUP($K30,医療機関データ!$A:$U,AG$7,FALSE))</f>
        <v>#N/A</v>
      </c>
      <c r="AH30" s="60" t="e">
        <f>IF(VLOOKUP($K30,医療機関データ!$A:$U,AH$7,FALSE)="","",VLOOKUP($K30,医療機関データ!$A:$U,AH$7,FALSE))</f>
        <v>#N/A</v>
      </c>
    </row>
    <row r="31" spans="1:34" ht="18" customHeight="1" x14ac:dyDescent="0.15">
      <c r="A31" s="25">
        <v>23</v>
      </c>
      <c r="B31" s="75"/>
      <c r="C31" s="76"/>
      <c r="D31" s="76"/>
      <c r="E31" s="76"/>
      <c r="F31" s="76"/>
      <c r="G31" s="77"/>
      <c r="H31" s="78"/>
      <c r="I31" s="78"/>
      <c r="J31" s="78"/>
      <c r="K31" s="79"/>
      <c r="L31" s="80"/>
      <c r="M31" s="9" t="str">
        <f>IF(C31="","",VLOOKUP(K31,医療機関データ!$A:$B,2,FALSE))</f>
        <v/>
      </c>
      <c r="N31" s="10" t="str">
        <f t="shared" si="0"/>
        <v/>
      </c>
      <c r="O31" s="10" t="str">
        <f t="shared" si="1"/>
        <v/>
      </c>
      <c r="P31" s="111" t="str">
        <f t="shared" si="3"/>
        <v/>
      </c>
      <c r="Q31" s="10" t="str">
        <f t="shared" si="2"/>
        <v/>
      </c>
      <c r="R31" s="60" t="e">
        <f>IF(VLOOKUP($K31,医療機関データ!$A:$U,R$7,FALSE)="","",VLOOKUP($K31,医療機関データ!$A:$U,R$7,FALSE))</f>
        <v>#N/A</v>
      </c>
      <c r="S31" s="60" t="e">
        <f>IF(VLOOKUP($K31,医療機関データ!$A:$U,S$7,FALSE)="","",VLOOKUP($K31,医療機関データ!$A:$U,S$7,FALSE))</f>
        <v>#N/A</v>
      </c>
      <c r="T31" s="60" t="e">
        <f>IF(VLOOKUP($K31,医療機関データ!$A:$U,T$7,FALSE)="","",VLOOKUP($K31,医療機関データ!$A:$U,T$7,FALSE))</f>
        <v>#N/A</v>
      </c>
      <c r="U31" s="60" t="e">
        <f>IF(VLOOKUP($K31,医療機関データ!$A:$U,U$7,FALSE)="","",VLOOKUP($K31,医療機関データ!$A:$U,U$7,FALSE))</f>
        <v>#N/A</v>
      </c>
      <c r="V31" s="60" t="e">
        <f>IF(VLOOKUP($K31,医療機関データ!$A:$U,V$7,FALSE)="","",VLOOKUP($K31,医療機関データ!$A:$U,V$7,FALSE))</f>
        <v>#N/A</v>
      </c>
      <c r="W31" s="60" t="e">
        <f>IF(VLOOKUP($K31,医療機関データ!$A:$U,W$7,FALSE)="","",VLOOKUP($K31,医療機関データ!$A:$U,W$7,FALSE))</f>
        <v>#N/A</v>
      </c>
      <c r="X31" s="60" t="e">
        <f>IF(VLOOKUP($K31,医療機関データ!$A:$U,X$7,FALSE)="","",VLOOKUP($K31,医療機関データ!$A:$U,X$7,FALSE))</f>
        <v>#N/A</v>
      </c>
      <c r="Y31" s="60" t="e">
        <f>IF(VLOOKUP($K31,医療機関データ!$A:$U,Y$7,FALSE)="","",VLOOKUP($K31,医療機関データ!$A:$U,Y$7,FALSE))</f>
        <v>#N/A</v>
      </c>
      <c r="Z31" s="60" t="e">
        <f>IF(VLOOKUP($K31,医療機関データ!$A:$U,Z$7,FALSE)="","",VLOOKUP($K31,医療機関データ!$A:$U,Z$7,FALSE))</f>
        <v>#N/A</v>
      </c>
      <c r="AA31" s="60" t="e">
        <f>IF(VLOOKUP($K31,医療機関データ!$A:$U,AA$7,FALSE)="","",VLOOKUP($K31,医療機関データ!$A:$U,AA$7,FALSE))</f>
        <v>#N/A</v>
      </c>
      <c r="AB31" s="60" t="e">
        <f>IF(VLOOKUP($K31,医療機関データ!$A:$U,AB$7,FALSE)="","",VLOOKUP($K31,医療機関データ!$A:$U,AB$7,FALSE))</f>
        <v>#N/A</v>
      </c>
      <c r="AC31" s="60" t="e">
        <f>IF(VLOOKUP($K31,医療機関データ!$A:$U,AC$7,FALSE)="","",VLOOKUP($K31,医療機関データ!$A:$U,AC$7,FALSE))</f>
        <v>#N/A</v>
      </c>
      <c r="AD31" s="60" t="e">
        <f>IF(VLOOKUP($K31,医療機関データ!$A:$U,AD$7,FALSE)="","",VLOOKUP($K31,医療機関データ!$A:$U,AD$7,FALSE))</f>
        <v>#N/A</v>
      </c>
      <c r="AE31" s="60" t="e">
        <f>IF(VLOOKUP($K31,医療機関データ!$A:$U,AE$7,FALSE)="","",VLOOKUP($K31,医療機関データ!$A:$U,AE$7,FALSE))</f>
        <v>#N/A</v>
      </c>
      <c r="AF31" s="60" t="e">
        <f>IF(VLOOKUP($K31,医療機関データ!$A:$U,AF$7,FALSE)="","",VLOOKUP($K31,医療機関データ!$A:$U,AF$7,FALSE))</f>
        <v>#N/A</v>
      </c>
      <c r="AG31" s="60" t="e">
        <f>IF(VLOOKUP($K31,医療機関データ!$A:$U,AG$7,FALSE)="","",VLOOKUP($K31,医療機関データ!$A:$U,AG$7,FALSE))</f>
        <v>#N/A</v>
      </c>
      <c r="AH31" s="60" t="e">
        <f>IF(VLOOKUP($K31,医療機関データ!$A:$U,AH$7,FALSE)="","",VLOOKUP($K31,医療機関データ!$A:$U,AH$7,FALSE))</f>
        <v>#N/A</v>
      </c>
    </row>
    <row r="32" spans="1:34" ht="18" customHeight="1" x14ac:dyDescent="0.15">
      <c r="A32" s="25">
        <v>24</v>
      </c>
      <c r="B32" s="75"/>
      <c r="C32" s="76"/>
      <c r="D32" s="70"/>
      <c r="E32" s="76"/>
      <c r="F32" s="76"/>
      <c r="G32" s="77"/>
      <c r="H32" s="78"/>
      <c r="I32" s="78"/>
      <c r="J32" s="78"/>
      <c r="K32" s="79"/>
      <c r="L32" s="80"/>
      <c r="M32" s="9" t="str">
        <f>IF(C32="","",VLOOKUP(K32,医療機関データ!$A:$B,2,FALSE))</f>
        <v/>
      </c>
      <c r="N32" s="10" t="str">
        <f t="shared" si="0"/>
        <v/>
      </c>
      <c r="O32" s="10" t="str">
        <f t="shared" si="1"/>
        <v/>
      </c>
      <c r="P32" s="111" t="str">
        <f t="shared" si="3"/>
        <v/>
      </c>
      <c r="Q32" s="10" t="str">
        <f t="shared" si="2"/>
        <v/>
      </c>
      <c r="R32" s="60" t="e">
        <f>IF(VLOOKUP($K32,医療機関データ!$A:$U,R$7,FALSE)="","",VLOOKUP($K32,医療機関データ!$A:$U,R$7,FALSE))</f>
        <v>#N/A</v>
      </c>
      <c r="S32" s="60" t="e">
        <f>IF(VLOOKUP($K32,医療機関データ!$A:$U,S$7,FALSE)="","",VLOOKUP($K32,医療機関データ!$A:$U,S$7,FALSE))</f>
        <v>#N/A</v>
      </c>
      <c r="T32" s="60" t="e">
        <f>IF(VLOOKUP($K32,医療機関データ!$A:$U,T$7,FALSE)="","",VLOOKUP($K32,医療機関データ!$A:$U,T$7,FALSE))</f>
        <v>#N/A</v>
      </c>
      <c r="U32" s="60" t="e">
        <f>IF(VLOOKUP($K32,医療機関データ!$A:$U,U$7,FALSE)="","",VLOOKUP($K32,医療機関データ!$A:$U,U$7,FALSE))</f>
        <v>#N/A</v>
      </c>
      <c r="V32" s="60" t="e">
        <f>IF(VLOOKUP($K32,医療機関データ!$A:$U,V$7,FALSE)="","",VLOOKUP($K32,医療機関データ!$A:$U,V$7,FALSE))</f>
        <v>#N/A</v>
      </c>
      <c r="W32" s="60" t="e">
        <f>IF(VLOOKUP($K32,医療機関データ!$A:$U,W$7,FALSE)="","",VLOOKUP($K32,医療機関データ!$A:$U,W$7,FALSE))</f>
        <v>#N/A</v>
      </c>
      <c r="X32" s="60" t="e">
        <f>IF(VLOOKUP($K32,医療機関データ!$A:$U,X$7,FALSE)="","",VLOOKUP($K32,医療機関データ!$A:$U,X$7,FALSE))</f>
        <v>#N/A</v>
      </c>
      <c r="Y32" s="60" t="e">
        <f>IF(VLOOKUP($K32,医療機関データ!$A:$U,Y$7,FALSE)="","",VLOOKUP($K32,医療機関データ!$A:$U,Y$7,FALSE))</f>
        <v>#N/A</v>
      </c>
      <c r="Z32" s="60" t="e">
        <f>IF(VLOOKUP($K32,医療機関データ!$A:$U,Z$7,FALSE)="","",VLOOKUP($K32,医療機関データ!$A:$U,Z$7,FALSE))</f>
        <v>#N/A</v>
      </c>
      <c r="AA32" s="60" t="e">
        <f>IF(VLOOKUP($K32,医療機関データ!$A:$U,AA$7,FALSE)="","",VLOOKUP($K32,医療機関データ!$A:$U,AA$7,FALSE))</f>
        <v>#N/A</v>
      </c>
      <c r="AB32" s="60" t="e">
        <f>IF(VLOOKUP($K32,医療機関データ!$A:$U,AB$7,FALSE)="","",VLOOKUP($K32,医療機関データ!$A:$U,AB$7,FALSE))</f>
        <v>#N/A</v>
      </c>
      <c r="AC32" s="60" t="e">
        <f>IF(VLOOKUP($K32,医療機関データ!$A:$U,AC$7,FALSE)="","",VLOOKUP($K32,医療機関データ!$A:$U,AC$7,FALSE))</f>
        <v>#N/A</v>
      </c>
      <c r="AD32" s="60" t="e">
        <f>IF(VLOOKUP($K32,医療機関データ!$A:$U,AD$7,FALSE)="","",VLOOKUP($K32,医療機関データ!$A:$U,AD$7,FALSE))</f>
        <v>#N/A</v>
      </c>
      <c r="AE32" s="60" t="e">
        <f>IF(VLOOKUP($K32,医療機関データ!$A:$U,AE$7,FALSE)="","",VLOOKUP($K32,医療機関データ!$A:$U,AE$7,FALSE))</f>
        <v>#N/A</v>
      </c>
      <c r="AF32" s="60" t="e">
        <f>IF(VLOOKUP($K32,医療機関データ!$A:$U,AF$7,FALSE)="","",VLOOKUP($K32,医療機関データ!$A:$U,AF$7,FALSE))</f>
        <v>#N/A</v>
      </c>
      <c r="AG32" s="60" t="e">
        <f>IF(VLOOKUP($K32,医療機関データ!$A:$U,AG$7,FALSE)="","",VLOOKUP($K32,医療機関データ!$A:$U,AG$7,FALSE))</f>
        <v>#N/A</v>
      </c>
      <c r="AH32" s="60" t="e">
        <f>IF(VLOOKUP($K32,医療機関データ!$A:$U,AH$7,FALSE)="","",VLOOKUP($K32,医療機関データ!$A:$U,AH$7,FALSE))</f>
        <v>#N/A</v>
      </c>
    </row>
    <row r="33" spans="1:34" ht="18" customHeight="1" x14ac:dyDescent="0.15">
      <c r="A33" s="25">
        <v>25</v>
      </c>
      <c r="B33" s="75"/>
      <c r="C33" s="76"/>
      <c r="D33" s="76"/>
      <c r="E33" s="76"/>
      <c r="F33" s="76"/>
      <c r="G33" s="77"/>
      <c r="H33" s="78"/>
      <c r="I33" s="78"/>
      <c r="J33" s="78"/>
      <c r="K33" s="79"/>
      <c r="L33" s="80"/>
      <c r="M33" s="9" t="str">
        <f>IF(C33="","",VLOOKUP(K33,医療機関データ!$A:$B,2,FALSE))</f>
        <v/>
      </c>
      <c r="N33" s="10" t="str">
        <f t="shared" si="0"/>
        <v/>
      </c>
      <c r="O33" s="10" t="str">
        <f t="shared" si="1"/>
        <v/>
      </c>
      <c r="P33" s="111" t="str">
        <f t="shared" si="3"/>
        <v/>
      </c>
      <c r="Q33" s="10" t="str">
        <f t="shared" si="2"/>
        <v/>
      </c>
      <c r="R33" s="60" t="e">
        <f>IF(VLOOKUP($K33,医療機関データ!$A:$U,R$7,FALSE)="","",VLOOKUP($K33,医療機関データ!$A:$U,R$7,FALSE))</f>
        <v>#N/A</v>
      </c>
      <c r="S33" s="60" t="e">
        <f>IF(VLOOKUP($K33,医療機関データ!$A:$U,S$7,FALSE)="","",VLOOKUP($K33,医療機関データ!$A:$U,S$7,FALSE))</f>
        <v>#N/A</v>
      </c>
      <c r="T33" s="60" t="e">
        <f>IF(VLOOKUP($K33,医療機関データ!$A:$U,T$7,FALSE)="","",VLOOKUP($K33,医療機関データ!$A:$U,T$7,FALSE))</f>
        <v>#N/A</v>
      </c>
      <c r="U33" s="60" t="e">
        <f>IF(VLOOKUP($K33,医療機関データ!$A:$U,U$7,FALSE)="","",VLOOKUP($K33,医療機関データ!$A:$U,U$7,FALSE))</f>
        <v>#N/A</v>
      </c>
      <c r="V33" s="60" t="e">
        <f>IF(VLOOKUP($K33,医療機関データ!$A:$U,V$7,FALSE)="","",VLOOKUP($K33,医療機関データ!$A:$U,V$7,FALSE))</f>
        <v>#N/A</v>
      </c>
      <c r="W33" s="60" t="e">
        <f>IF(VLOOKUP($K33,医療機関データ!$A:$U,W$7,FALSE)="","",VLOOKUP($K33,医療機関データ!$A:$U,W$7,FALSE))</f>
        <v>#N/A</v>
      </c>
      <c r="X33" s="60" t="e">
        <f>IF(VLOOKUP($K33,医療機関データ!$A:$U,X$7,FALSE)="","",VLOOKUP($K33,医療機関データ!$A:$U,X$7,FALSE))</f>
        <v>#N/A</v>
      </c>
      <c r="Y33" s="60" t="e">
        <f>IF(VLOOKUP($K33,医療機関データ!$A:$U,Y$7,FALSE)="","",VLOOKUP($K33,医療機関データ!$A:$U,Y$7,FALSE))</f>
        <v>#N/A</v>
      </c>
      <c r="Z33" s="60" t="e">
        <f>IF(VLOOKUP($K33,医療機関データ!$A:$U,Z$7,FALSE)="","",VLOOKUP($K33,医療機関データ!$A:$U,Z$7,FALSE))</f>
        <v>#N/A</v>
      </c>
      <c r="AA33" s="60" t="e">
        <f>IF(VLOOKUP($K33,医療機関データ!$A:$U,AA$7,FALSE)="","",VLOOKUP($K33,医療機関データ!$A:$U,AA$7,FALSE))</f>
        <v>#N/A</v>
      </c>
      <c r="AB33" s="60" t="e">
        <f>IF(VLOOKUP($K33,医療機関データ!$A:$U,AB$7,FALSE)="","",VLOOKUP($K33,医療機関データ!$A:$U,AB$7,FALSE))</f>
        <v>#N/A</v>
      </c>
      <c r="AC33" s="60" t="e">
        <f>IF(VLOOKUP($K33,医療機関データ!$A:$U,AC$7,FALSE)="","",VLOOKUP($K33,医療機関データ!$A:$U,AC$7,FALSE))</f>
        <v>#N/A</v>
      </c>
      <c r="AD33" s="60" t="e">
        <f>IF(VLOOKUP($K33,医療機関データ!$A:$U,AD$7,FALSE)="","",VLOOKUP($K33,医療機関データ!$A:$U,AD$7,FALSE))</f>
        <v>#N/A</v>
      </c>
      <c r="AE33" s="60" t="e">
        <f>IF(VLOOKUP($K33,医療機関データ!$A:$U,AE$7,FALSE)="","",VLOOKUP($K33,医療機関データ!$A:$U,AE$7,FALSE))</f>
        <v>#N/A</v>
      </c>
      <c r="AF33" s="60" t="e">
        <f>IF(VLOOKUP($K33,医療機関データ!$A:$U,AF$7,FALSE)="","",VLOOKUP($K33,医療機関データ!$A:$U,AF$7,FALSE))</f>
        <v>#N/A</v>
      </c>
      <c r="AG33" s="60" t="e">
        <f>IF(VLOOKUP($K33,医療機関データ!$A:$U,AG$7,FALSE)="","",VLOOKUP($K33,医療機関データ!$A:$U,AG$7,FALSE))</f>
        <v>#N/A</v>
      </c>
      <c r="AH33" s="60" t="e">
        <f>IF(VLOOKUP($K33,医療機関データ!$A:$U,AH$7,FALSE)="","",VLOOKUP($K33,医療機関データ!$A:$U,AH$7,FALSE))</f>
        <v>#N/A</v>
      </c>
    </row>
    <row r="34" spans="1:34" ht="18" customHeight="1" x14ac:dyDescent="0.15">
      <c r="A34" s="25">
        <v>26</v>
      </c>
      <c r="B34" s="75"/>
      <c r="C34" s="76"/>
      <c r="D34" s="76"/>
      <c r="E34" s="76"/>
      <c r="F34" s="76"/>
      <c r="G34" s="77"/>
      <c r="H34" s="78"/>
      <c r="I34" s="78"/>
      <c r="J34" s="78"/>
      <c r="K34" s="79"/>
      <c r="L34" s="80"/>
      <c r="M34" s="9" t="str">
        <f>IF(C34="","",VLOOKUP(K34,医療機関データ!$A:$B,2,FALSE))</f>
        <v/>
      </c>
      <c r="N34" s="10" t="str">
        <f t="shared" si="0"/>
        <v/>
      </c>
      <c r="O34" s="10" t="str">
        <f t="shared" si="1"/>
        <v/>
      </c>
      <c r="P34" s="111" t="str">
        <f t="shared" si="3"/>
        <v/>
      </c>
      <c r="Q34" s="10" t="str">
        <f t="shared" si="2"/>
        <v/>
      </c>
      <c r="R34" s="60" t="e">
        <f>IF(VLOOKUP($K34,医療機関データ!$A:$U,R$7,FALSE)="","",VLOOKUP($K34,医療機関データ!$A:$U,R$7,FALSE))</f>
        <v>#N/A</v>
      </c>
      <c r="S34" s="60" t="e">
        <f>IF(VLOOKUP($K34,医療機関データ!$A:$U,S$7,FALSE)="","",VLOOKUP($K34,医療機関データ!$A:$U,S$7,FALSE))</f>
        <v>#N/A</v>
      </c>
      <c r="T34" s="60" t="e">
        <f>IF(VLOOKUP($K34,医療機関データ!$A:$U,T$7,FALSE)="","",VLOOKUP($K34,医療機関データ!$A:$U,T$7,FALSE))</f>
        <v>#N/A</v>
      </c>
      <c r="U34" s="60" t="e">
        <f>IF(VLOOKUP($K34,医療機関データ!$A:$U,U$7,FALSE)="","",VLOOKUP($K34,医療機関データ!$A:$U,U$7,FALSE))</f>
        <v>#N/A</v>
      </c>
      <c r="V34" s="60" t="e">
        <f>IF(VLOOKUP($K34,医療機関データ!$A:$U,V$7,FALSE)="","",VLOOKUP($K34,医療機関データ!$A:$U,V$7,FALSE))</f>
        <v>#N/A</v>
      </c>
      <c r="W34" s="60" t="e">
        <f>IF(VLOOKUP($K34,医療機関データ!$A:$U,W$7,FALSE)="","",VLOOKUP($K34,医療機関データ!$A:$U,W$7,FALSE))</f>
        <v>#N/A</v>
      </c>
      <c r="X34" s="60" t="e">
        <f>IF(VLOOKUP($K34,医療機関データ!$A:$U,X$7,FALSE)="","",VLOOKUP($K34,医療機関データ!$A:$U,X$7,FALSE))</f>
        <v>#N/A</v>
      </c>
      <c r="Y34" s="60" t="e">
        <f>IF(VLOOKUP($K34,医療機関データ!$A:$U,Y$7,FALSE)="","",VLOOKUP($K34,医療機関データ!$A:$U,Y$7,FALSE))</f>
        <v>#N/A</v>
      </c>
      <c r="Z34" s="60" t="e">
        <f>IF(VLOOKUP($K34,医療機関データ!$A:$U,Z$7,FALSE)="","",VLOOKUP($K34,医療機関データ!$A:$U,Z$7,FALSE))</f>
        <v>#N/A</v>
      </c>
      <c r="AA34" s="60" t="e">
        <f>IF(VLOOKUP($K34,医療機関データ!$A:$U,AA$7,FALSE)="","",VLOOKUP($K34,医療機関データ!$A:$U,AA$7,FALSE))</f>
        <v>#N/A</v>
      </c>
      <c r="AB34" s="60" t="e">
        <f>IF(VLOOKUP($K34,医療機関データ!$A:$U,AB$7,FALSE)="","",VLOOKUP($K34,医療機関データ!$A:$U,AB$7,FALSE))</f>
        <v>#N/A</v>
      </c>
      <c r="AC34" s="60" t="e">
        <f>IF(VLOOKUP($K34,医療機関データ!$A:$U,AC$7,FALSE)="","",VLOOKUP($K34,医療機関データ!$A:$U,AC$7,FALSE))</f>
        <v>#N/A</v>
      </c>
      <c r="AD34" s="60" t="e">
        <f>IF(VLOOKUP($K34,医療機関データ!$A:$U,AD$7,FALSE)="","",VLOOKUP($K34,医療機関データ!$A:$U,AD$7,FALSE))</f>
        <v>#N/A</v>
      </c>
      <c r="AE34" s="60" t="e">
        <f>IF(VLOOKUP($K34,医療機関データ!$A:$U,AE$7,FALSE)="","",VLOOKUP($K34,医療機関データ!$A:$U,AE$7,FALSE))</f>
        <v>#N/A</v>
      </c>
      <c r="AF34" s="60" t="e">
        <f>IF(VLOOKUP($K34,医療機関データ!$A:$U,AF$7,FALSE)="","",VLOOKUP($K34,医療機関データ!$A:$U,AF$7,FALSE))</f>
        <v>#N/A</v>
      </c>
      <c r="AG34" s="60" t="e">
        <f>IF(VLOOKUP($K34,医療機関データ!$A:$U,AG$7,FALSE)="","",VLOOKUP($K34,医療機関データ!$A:$U,AG$7,FALSE))</f>
        <v>#N/A</v>
      </c>
      <c r="AH34" s="60" t="e">
        <f>IF(VLOOKUP($K34,医療機関データ!$A:$U,AH$7,FALSE)="","",VLOOKUP($K34,医療機関データ!$A:$U,AH$7,FALSE))</f>
        <v>#N/A</v>
      </c>
    </row>
    <row r="35" spans="1:34" ht="18" customHeight="1" x14ac:dyDescent="0.15">
      <c r="A35" s="25">
        <v>27</v>
      </c>
      <c r="B35" s="75"/>
      <c r="C35" s="76"/>
      <c r="D35" s="70"/>
      <c r="E35" s="76"/>
      <c r="F35" s="76"/>
      <c r="G35" s="77"/>
      <c r="H35" s="78"/>
      <c r="I35" s="78"/>
      <c r="J35" s="78"/>
      <c r="K35" s="79"/>
      <c r="L35" s="80"/>
      <c r="M35" s="9" t="str">
        <f>IF(C35="","",VLOOKUP(K35,医療機関データ!$A:$B,2,FALSE))</f>
        <v/>
      </c>
      <c r="N35" s="10" t="str">
        <f t="shared" si="0"/>
        <v/>
      </c>
      <c r="O35" s="10" t="str">
        <f t="shared" si="1"/>
        <v/>
      </c>
      <c r="P35" s="111" t="str">
        <f t="shared" si="3"/>
        <v/>
      </c>
      <c r="Q35" s="10" t="str">
        <f t="shared" si="2"/>
        <v/>
      </c>
      <c r="R35" s="60" t="e">
        <f>IF(VLOOKUP($K35,医療機関データ!$A:$U,R$7,FALSE)="","",VLOOKUP($K35,医療機関データ!$A:$U,R$7,FALSE))</f>
        <v>#N/A</v>
      </c>
      <c r="S35" s="60" t="e">
        <f>IF(VLOOKUP($K35,医療機関データ!$A:$U,S$7,FALSE)="","",VLOOKUP($K35,医療機関データ!$A:$U,S$7,FALSE))</f>
        <v>#N/A</v>
      </c>
      <c r="T35" s="60" t="e">
        <f>IF(VLOOKUP($K35,医療機関データ!$A:$U,T$7,FALSE)="","",VLOOKUP($K35,医療機関データ!$A:$U,T$7,FALSE))</f>
        <v>#N/A</v>
      </c>
      <c r="U35" s="60" t="e">
        <f>IF(VLOOKUP($K35,医療機関データ!$A:$U,U$7,FALSE)="","",VLOOKUP($K35,医療機関データ!$A:$U,U$7,FALSE))</f>
        <v>#N/A</v>
      </c>
      <c r="V35" s="60" t="e">
        <f>IF(VLOOKUP($K35,医療機関データ!$A:$U,V$7,FALSE)="","",VLOOKUP($K35,医療機関データ!$A:$U,V$7,FALSE))</f>
        <v>#N/A</v>
      </c>
      <c r="W35" s="60" t="e">
        <f>IF(VLOOKUP($K35,医療機関データ!$A:$U,W$7,FALSE)="","",VLOOKUP($K35,医療機関データ!$A:$U,W$7,FALSE))</f>
        <v>#N/A</v>
      </c>
      <c r="X35" s="60" t="e">
        <f>IF(VLOOKUP($K35,医療機関データ!$A:$U,X$7,FALSE)="","",VLOOKUP($K35,医療機関データ!$A:$U,X$7,FALSE))</f>
        <v>#N/A</v>
      </c>
      <c r="Y35" s="60" t="e">
        <f>IF(VLOOKUP($K35,医療機関データ!$A:$U,Y$7,FALSE)="","",VLOOKUP($K35,医療機関データ!$A:$U,Y$7,FALSE))</f>
        <v>#N/A</v>
      </c>
      <c r="Z35" s="60" t="e">
        <f>IF(VLOOKUP($K35,医療機関データ!$A:$U,Z$7,FALSE)="","",VLOOKUP($K35,医療機関データ!$A:$U,Z$7,FALSE))</f>
        <v>#N/A</v>
      </c>
      <c r="AA35" s="60" t="e">
        <f>IF(VLOOKUP($K35,医療機関データ!$A:$U,AA$7,FALSE)="","",VLOOKUP($K35,医療機関データ!$A:$U,AA$7,FALSE))</f>
        <v>#N/A</v>
      </c>
      <c r="AB35" s="60" t="e">
        <f>IF(VLOOKUP($K35,医療機関データ!$A:$U,AB$7,FALSE)="","",VLOOKUP($K35,医療機関データ!$A:$U,AB$7,FALSE))</f>
        <v>#N/A</v>
      </c>
      <c r="AC35" s="60" t="e">
        <f>IF(VLOOKUP($K35,医療機関データ!$A:$U,AC$7,FALSE)="","",VLOOKUP($K35,医療機関データ!$A:$U,AC$7,FALSE))</f>
        <v>#N/A</v>
      </c>
      <c r="AD35" s="60" t="e">
        <f>IF(VLOOKUP($K35,医療機関データ!$A:$U,AD$7,FALSE)="","",VLOOKUP($K35,医療機関データ!$A:$U,AD$7,FALSE))</f>
        <v>#N/A</v>
      </c>
      <c r="AE35" s="60" t="e">
        <f>IF(VLOOKUP($K35,医療機関データ!$A:$U,AE$7,FALSE)="","",VLOOKUP($K35,医療機関データ!$A:$U,AE$7,FALSE))</f>
        <v>#N/A</v>
      </c>
      <c r="AF35" s="60" t="e">
        <f>IF(VLOOKUP($K35,医療機関データ!$A:$U,AF$7,FALSE)="","",VLOOKUP($K35,医療機関データ!$A:$U,AF$7,FALSE))</f>
        <v>#N/A</v>
      </c>
      <c r="AG35" s="60" t="e">
        <f>IF(VLOOKUP($K35,医療機関データ!$A:$U,AG$7,FALSE)="","",VLOOKUP($K35,医療機関データ!$A:$U,AG$7,FALSE))</f>
        <v>#N/A</v>
      </c>
      <c r="AH35" s="60" t="e">
        <f>IF(VLOOKUP($K35,医療機関データ!$A:$U,AH$7,FALSE)="","",VLOOKUP($K35,医療機関データ!$A:$U,AH$7,FALSE))</f>
        <v>#N/A</v>
      </c>
    </row>
    <row r="36" spans="1:34" ht="18" customHeight="1" x14ac:dyDescent="0.15">
      <c r="A36" s="25">
        <v>28</v>
      </c>
      <c r="B36" s="75"/>
      <c r="C36" s="76"/>
      <c r="D36" s="76"/>
      <c r="E36" s="76"/>
      <c r="F36" s="76"/>
      <c r="G36" s="77"/>
      <c r="H36" s="78"/>
      <c r="I36" s="78"/>
      <c r="J36" s="78"/>
      <c r="K36" s="79"/>
      <c r="L36" s="80"/>
      <c r="M36" s="9" t="str">
        <f>IF(C36="","",VLOOKUP(K36,医療機関データ!$A:$B,2,FALSE))</f>
        <v/>
      </c>
      <c r="N36" s="10" t="str">
        <f t="shared" si="0"/>
        <v/>
      </c>
      <c r="O36" s="10" t="str">
        <f t="shared" si="1"/>
        <v/>
      </c>
      <c r="P36" s="111" t="str">
        <f t="shared" si="3"/>
        <v/>
      </c>
      <c r="Q36" s="10" t="str">
        <f t="shared" si="2"/>
        <v/>
      </c>
      <c r="R36" s="60" t="e">
        <f>IF(VLOOKUP($K36,医療機関データ!$A:$U,R$7,FALSE)="","",VLOOKUP($K36,医療機関データ!$A:$U,R$7,FALSE))</f>
        <v>#N/A</v>
      </c>
      <c r="S36" s="60" t="e">
        <f>IF(VLOOKUP($K36,医療機関データ!$A:$U,S$7,FALSE)="","",VLOOKUP($K36,医療機関データ!$A:$U,S$7,FALSE))</f>
        <v>#N/A</v>
      </c>
      <c r="T36" s="60" t="e">
        <f>IF(VLOOKUP($K36,医療機関データ!$A:$U,T$7,FALSE)="","",VLOOKUP($K36,医療機関データ!$A:$U,T$7,FALSE))</f>
        <v>#N/A</v>
      </c>
      <c r="U36" s="60" t="e">
        <f>IF(VLOOKUP($K36,医療機関データ!$A:$U,U$7,FALSE)="","",VLOOKUP($K36,医療機関データ!$A:$U,U$7,FALSE))</f>
        <v>#N/A</v>
      </c>
      <c r="V36" s="60" t="e">
        <f>IF(VLOOKUP($K36,医療機関データ!$A:$U,V$7,FALSE)="","",VLOOKUP($K36,医療機関データ!$A:$U,V$7,FALSE))</f>
        <v>#N/A</v>
      </c>
      <c r="W36" s="60" t="e">
        <f>IF(VLOOKUP($K36,医療機関データ!$A:$U,W$7,FALSE)="","",VLOOKUP($K36,医療機関データ!$A:$U,W$7,FALSE))</f>
        <v>#N/A</v>
      </c>
      <c r="X36" s="60" t="e">
        <f>IF(VLOOKUP($K36,医療機関データ!$A:$U,X$7,FALSE)="","",VLOOKUP($K36,医療機関データ!$A:$U,X$7,FALSE))</f>
        <v>#N/A</v>
      </c>
      <c r="Y36" s="60" t="e">
        <f>IF(VLOOKUP($K36,医療機関データ!$A:$U,Y$7,FALSE)="","",VLOOKUP($K36,医療機関データ!$A:$U,Y$7,FALSE))</f>
        <v>#N/A</v>
      </c>
      <c r="Z36" s="60" t="e">
        <f>IF(VLOOKUP($K36,医療機関データ!$A:$U,Z$7,FALSE)="","",VLOOKUP($K36,医療機関データ!$A:$U,Z$7,FALSE))</f>
        <v>#N/A</v>
      </c>
      <c r="AA36" s="60" t="e">
        <f>IF(VLOOKUP($K36,医療機関データ!$A:$U,AA$7,FALSE)="","",VLOOKUP($K36,医療機関データ!$A:$U,AA$7,FALSE))</f>
        <v>#N/A</v>
      </c>
      <c r="AB36" s="60" t="e">
        <f>IF(VLOOKUP($K36,医療機関データ!$A:$U,AB$7,FALSE)="","",VLOOKUP($K36,医療機関データ!$A:$U,AB$7,FALSE))</f>
        <v>#N/A</v>
      </c>
      <c r="AC36" s="60" t="e">
        <f>IF(VLOOKUP($K36,医療機関データ!$A:$U,AC$7,FALSE)="","",VLOOKUP($K36,医療機関データ!$A:$U,AC$7,FALSE))</f>
        <v>#N/A</v>
      </c>
      <c r="AD36" s="60" t="e">
        <f>IF(VLOOKUP($K36,医療機関データ!$A:$U,AD$7,FALSE)="","",VLOOKUP($K36,医療機関データ!$A:$U,AD$7,FALSE))</f>
        <v>#N/A</v>
      </c>
      <c r="AE36" s="60" t="e">
        <f>IF(VLOOKUP($K36,医療機関データ!$A:$U,AE$7,FALSE)="","",VLOOKUP($K36,医療機関データ!$A:$U,AE$7,FALSE))</f>
        <v>#N/A</v>
      </c>
      <c r="AF36" s="60" t="e">
        <f>IF(VLOOKUP($K36,医療機関データ!$A:$U,AF$7,FALSE)="","",VLOOKUP($K36,医療機関データ!$A:$U,AF$7,FALSE))</f>
        <v>#N/A</v>
      </c>
      <c r="AG36" s="60" t="e">
        <f>IF(VLOOKUP($K36,医療機関データ!$A:$U,AG$7,FALSE)="","",VLOOKUP($K36,医療機関データ!$A:$U,AG$7,FALSE))</f>
        <v>#N/A</v>
      </c>
      <c r="AH36" s="60" t="e">
        <f>IF(VLOOKUP($K36,医療機関データ!$A:$U,AH$7,FALSE)="","",VLOOKUP($K36,医療機関データ!$A:$U,AH$7,FALSE))</f>
        <v>#N/A</v>
      </c>
    </row>
    <row r="37" spans="1:34" ht="18" customHeight="1" x14ac:dyDescent="0.15">
      <c r="A37" s="25">
        <v>29</v>
      </c>
      <c r="B37" s="75"/>
      <c r="C37" s="76"/>
      <c r="D37" s="76"/>
      <c r="E37" s="76"/>
      <c r="F37" s="76"/>
      <c r="G37" s="77"/>
      <c r="H37" s="78"/>
      <c r="I37" s="78"/>
      <c r="J37" s="78"/>
      <c r="K37" s="79"/>
      <c r="L37" s="80"/>
      <c r="M37" s="9" t="str">
        <f>IF(C37="","",VLOOKUP(K37,医療機関データ!$A:$B,2,FALSE))</f>
        <v/>
      </c>
      <c r="N37" s="10" t="str">
        <f t="shared" si="0"/>
        <v/>
      </c>
      <c r="O37" s="10" t="str">
        <f t="shared" si="1"/>
        <v/>
      </c>
      <c r="P37" s="111" t="str">
        <f t="shared" si="3"/>
        <v/>
      </c>
      <c r="Q37" s="10" t="str">
        <f t="shared" si="2"/>
        <v/>
      </c>
      <c r="R37" s="60" t="e">
        <f>IF(VLOOKUP($K37,医療機関データ!$A:$U,R$7,FALSE)="","",VLOOKUP($K37,医療機関データ!$A:$U,R$7,FALSE))</f>
        <v>#N/A</v>
      </c>
      <c r="S37" s="60" t="e">
        <f>IF(VLOOKUP($K37,医療機関データ!$A:$U,S$7,FALSE)="","",VLOOKUP($K37,医療機関データ!$A:$U,S$7,FALSE))</f>
        <v>#N/A</v>
      </c>
      <c r="T37" s="60" t="e">
        <f>IF(VLOOKUP($K37,医療機関データ!$A:$U,T$7,FALSE)="","",VLOOKUP($K37,医療機関データ!$A:$U,T$7,FALSE))</f>
        <v>#N/A</v>
      </c>
      <c r="U37" s="60" t="e">
        <f>IF(VLOOKUP($K37,医療機関データ!$A:$U,U$7,FALSE)="","",VLOOKUP($K37,医療機関データ!$A:$U,U$7,FALSE))</f>
        <v>#N/A</v>
      </c>
      <c r="V37" s="60" t="e">
        <f>IF(VLOOKUP($K37,医療機関データ!$A:$U,V$7,FALSE)="","",VLOOKUP($K37,医療機関データ!$A:$U,V$7,FALSE))</f>
        <v>#N/A</v>
      </c>
      <c r="W37" s="60" t="e">
        <f>IF(VLOOKUP($K37,医療機関データ!$A:$U,W$7,FALSE)="","",VLOOKUP($K37,医療機関データ!$A:$U,W$7,FALSE))</f>
        <v>#N/A</v>
      </c>
      <c r="X37" s="60" t="e">
        <f>IF(VLOOKUP($K37,医療機関データ!$A:$U,X$7,FALSE)="","",VLOOKUP($K37,医療機関データ!$A:$U,X$7,FALSE))</f>
        <v>#N/A</v>
      </c>
      <c r="Y37" s="60" t="e">
        <f>IF(VLOOKUP($K37,医療機関データ!$A:$U,Y$7,FALSE)="","",VLOOKUP($K37,医療機関データ!$A:$U,Y$7,FALSE))</f>
        <v>#N/A</v>
      </c>
      <c r="Z37" s="60" t="e">
        <f>IF(VLOOKUP($K37,医療機関データ!$A:$U,Z$7,FALSE)="","",VLOOKUP($K37,医療機関データ!$A:$U,Z$7,FALSE))</f>
        <v>#N/A</v>
      </c>
      <c r="AA37" s="60" t="e">
        <f>IF(VLOOKUP($K37,医療機関データ!$A:$U,AA$7,FALSE)="","",VLOOKUP($K37,医療機関データ!$A:$U,AA$7,FALSE))</f>
        <v>#N/A</v>
      </c>
      <c r="AB37" s="60" t="e">
        <f>IF(VLOOKUP($K37,医療機関データ!$A:$U,AB$7,FALSE)="","",VLOOKUP($K37,医療機関データ!$A:$U,AB$7,FALSE))</f>
        <v>#N/A</v>
      </c>
      <c r="AC37" s="60" t="e">
        <f>IF(VLOOKUP($K37,医療機関データ!$A:$U,AC$7,FALSE)="","",VLOOKUP($K37,医療機関データ!$A:$U,AC$7,FALSE))</f>
        <v>#N/A</v>
      </c>
      <c r="AD37" s="60" t="e">
        <f>IF(VLOOKUP($K37,医療機関データ!$A:$U,AD$7,FALSE)="","",VLOOKUP($K37,医療機関データ!$A:$U,AD$7,FALSE))</f>
        <v>#N/A</v>
      </c>
      <c r="AE37" s="60" t="e">
        <f>IF(VLOOKUP($K37,医療機関データ!$A:$U,AE$7,FALSE)="","",VLOOKUP($K37,医療機関データ!$A:$U,AE$7,FALSE))</f>
        <v>#N/A</v>
      </c>
      <c r="AF37" s="60" t="e">
        <f>IF(VLOOKUP($K37,医療機関データ!$A:$U,AF$7,FALSE)="","",VLOOKUP($K37,医療機関データ!$A:$U,AF$7,FALSE))</f>
        <v>#N/A</v>
      </c>
      <c r="AG37" s="60" t="e">
        <f>IF(VLOOKUP($K37,医療機関データ!$A:$U,AG$7,FALSE)="","",VLOOKUP($K37,医療機関データ!$A:$U,AG$7,FALSE))</f>
        <v>#N/A</v>
      </c>
      <c r="AH37" s="60" t="e">
        <f>IF(VLOOKUP($K37,医療機関データ!$A:$U,AH$7,FALSE)="","",VLOOKUP($K37,医療機関データ!$A:$U,AH$7,FALSE))</f>
        <v>#N/A</v>
      </c>
    </row>
    <row r="38" spans="1:34" ht="18" customHeight="1" x14ac:dyDescent="0.15">
      <c r="A38" s="25">
        <v>30</v>
      </c>
      <c r="B38" s="75"/>
      <c r="C38" s="76"/>
      <c r="D38" s="70"/>
      <c r="E38" s="76"/>
      <c r="F38" s="76"/>
      <c r="G38" s="77"/>
      <c r="H38" s="78"/>
      <c r="I38" s="78"/>
      <c r="J38" s="78"/>
      <c r="K38" s="79"/>
      <c r="L38" s="80"/>
      <c r="M38" s="9" t="str">
        <f>IF(C38="","",VLOOKUP(K38,医療機関データ!$A:$B,2,FALSE))</f>
        <v/>
      </c>
      <c r="N38" s="10" t="str">
        <f t="shared" si="0"/>
        <v/>
      </c>
      <c r="O38" s="10" t="str">
        <f t="shared" si="1"/>
        <v/>
      </c>
      <c r="P38" s="111" t="str">
        <f t="shared" si="3"/>
        <v/>
      </c>
      <c r="Q38" s="10" t="str">
        <f t="shared" si="2"/>
        <v/>
      </c>
      <c r="R38" s="60" t="e">
        <f>IF(VLOOKUP($K38,医療機関データ!$A:$U,R$7,FALSE)="","",VLOOKUP($K38,医療機関データ!$A:$U,R$7,FALSE))</f>
        <v>#N/A</v>
      </c>
      <c r="S38" s="60" t="e">
        <f>IF(VLOOKUP($K38,医療機関データ!$A:$U,S$7,FALSE)="","",VLOOKUP($K38,医療機関データ!$A:$U,S$7,FALSE))</f>
        <v>#N/A</v>
      </c>
      <c r="T38" s="60" t="e">
        <f>IF(VLOOKUP($K38,医療機関データ!$A:$U,T$7,FALSE)="","",VLOOKUP($K38,医療機関データ!$A:$U,T$7,FALSE))</f>
        <v>#N/A</v>
      </c>
      <c r="U38" s="60" t="e">
        <f>IF(VLOOKUP($K38,医療機関データ!$A:$U,U$7,FALSE)="","",VLOOKUP($K38,医療機関データ!$A:$U,U$7,FALSE))</f>
        <v>#N/A</v>
      </c>
      <c r="V38" s="60" t="e">
        <f>IF(VLOOKUP($K38,医療機関データ!$A:$U,V$7,FALSE)="","",VLOOKUP($K38,医療機関データ!$A:$U,V$7,FALSE))</f>
        <v>#N/A</v>
      </c>
      <c r="W38" s="60" t="e">
        <f>IF(VLOOKUP($K38,医療機関データ!$A:$U,W$7,FALSE)="","",VLOOKUP($K38,医療機関データ!$A:$U,W$7,FALSE))</f>
        <v>#N/A</v>
      </c>
      <c r="X38" s="60" t="e">
        <f>IF(VLOOKUP($K38,医療機関データ!$A:$U,X$7,FALSE)="","",VLOOKUP($K38,医療機関データ!$A:$U,X$7,FALSE))</f>
        <v>#N/A</v>
      </c>
      <c r="Y38" s="60" t="e">
        <f>IF(VLOOKUP($K38,医療機関データ!$A:$U,Y$7,FALSE)="","",VLOOKUP($K38,医療機関データ!$A:$U,Y$7,FALSE))</f>
        <v>#N/A</v>
      </c>
      <c r="Z38" s="60" t="e">
        <f>IF(VLOOKUP($K38,医療機関データ!$A:$U,Z$7,FALSE)="","",VLOOKUP($K38,医療機関データ!$A:$U,Z$7,FALSE))</f>
        <v>#N/A</v>
      </c>
      <c r="AA38" s="60" t="e">
        <f>IF(VLOOKUP($K38,医療機関データ!$A:$U,AA$7,FALSE)="","",VLOOKUP($K38,医療機関データ!$A:$U,AA$7,FALSE))</f>
        <v>#N/A</v>
      </c>
      <c r="AB38" s="60" t="e">
        <f>IF(VLOOKUP($K38,医療機関データ!$A:$U,AB$7,FALSE)="","",VLOOKUP($K38,医療機関データ!$A:$U,AB$7,FALSE))</f>
        <v>#N/A</v>
      </c>
      <c r="AC38" s="60" t="e">
        <f>IF(VLOOKUP($K38,医療機関データ!$A:$U,AC$7,FALSE)="","",VLOOKUP($K38,医療機関データ!$A:$U,AC$7,FALSE))</f>
        <v>#N/A</v>
      </c>
      <c r="AD38" s="60" t="e">
        <f>IF(VLOOKUP($K38,医療機関データ!$A:$U,AD$7,FALSE)="","",VLOOKUP($K38,医療機関データ!$A:$U,AD$7,FALSE))</f>
        <v>#N/A</v>
      </c>
      <c r="AE38" s="60" t="e">
        <f>IF(VLOOKUP($K38,医療機関データ!$A:$U,AE$7,FALSE)="","",VLOOKUP($K38,医療機関データ!$A:$U,AE$7,FALSE))</f>
        <v>#N/A</v>
      </c>
      <c r="AF38" s="60" t="e">
        <f>IF(VLOOKUP($K38,医療機関データ!$A:$U,AF$7,FALSE)="","",VLOOKUP($K38,医療機関データ!$A:$U,AF$7,FALSE))</f>
        <v>#N/A</v>
      </c>
      <c r="AG38" s="60" t="e">
        <f>IF(VLOOKUP($K38,医療機関データ!$A:$U,AG$7,FALSE)="","",VLOOKUP($K38,医療機関データ!$A:$U,AG$7,FALSE))</f>
        <v>#N/A</v>
      </c>
      <c r="AH38" s="60" t="e">
        <f>IF(VLOOKUP($K38,医療機関データ!$A:$U,AH$7,FALSE)="","",VLOOKUP($K38,医療機関データ!$A:$U,AH$7,FALSE))</f>
        <v>#N/A</v>
      </c>
    </row>
    <row r="39" spans="1:34" ht="18" customHeight="1" x14ac:dyDescent="0.15">
      <c r="A39" s="25">
        <v>31</v>
      </c>
      <c r="B39" s="75"/>
      <c r="C39" s="76"/>
      <c r="D39" s="76"/>
      <c r="E39" s="76"/>
      <c r="F39" s="76"/>
      <c r="G39" s="77"/>
      <c r="H39" s="78"/>
      <c r="I39" s="78"/>
      <c r="J39" s="78"/>
      <c r="K39" s="79"/>
      <c r="L39" s="80"/>
      <c r="M39" s="9" t="str">
        <f>IF(C39="","",VLOOKUP(K39,医療機関データ!$A:$B,2,FALSE))</f>
        <v/>
      </c>
      <c r="N39" s="10" t="str">
        <f t="shared" si="0"/>
        <v/>
      </c>
      <c r="O39" s="10" t="str">
        <f t="shared" si="1"/>
        <v/>
      </c>
      <c r="P39" s="111" t="str">
        <f t="shared" si="3"/>
        <v/>
      </c>
      <c r="Q39" s="10" t="str">
        <f t="shared" si="2"/>
        <v/>
      </c>
      <c r="R39" s="60" t="e">
        <f>IF(VLOOKUP($K39,医療機関データ!$A:$U,R$7,FALSE)="","",VLOOKUP($K39,医療機関データ!$A:$U,R$7,FALSE))</f>
        <v>#N/A</v>
      </c>
      <c r="S39" s="60" t="e">
        <f>IF(VLOOKUP($K39,医療機関データ!$A:$U,S$7,FALSE)="","",VLOOKUP($K39,医療機関データ!$A:$U,S$7,FALSE))</f>
        <v>#N/A</v>
      </c>
      <c r="T39" s="60" t="e">
        <f>IF(VLOOKUP($K39,医療機関データ!$A:$U,T$7,FALSE)="","",VLOOKUP($K39,医療機関データ!$A:$U,T$7,FALSE))</f>
        <v>#N/A</v>
      </c>
      <c r="U39" s="60" t="e">
        <f>IF(VLOOKUP($K39,医療機関データ!$A:$U,U$7,FALSE)="","",VLOOKUP($K39,医療機関データ!$A:$U,U$7,FALSE))</f>
        <v>#N/A</v>
      </c>
      <c r="V39" s="60" t="e">
        <f>IF(VLOOKUP($K39,医療機関データ!$A:$U,V$7,FALSE)="","",VLOOKUP($K39,医療機関データ!$A:$U,V$7,FALSE))</f>
        <v>#N/A</v>
      </c>
      <c r="W39" s="60" t="e">
        <f>IF(VLOOKUP($K39,医療機関データ!$A:$U,W$7,FALSE)="","",VLOOKUP($K39,医療機関データ!$A:$U,W$7,FALSE))</f>
        <v>#N/A</v>
      </c>
      <c r="X39" s="60" t="e">
        <f>IF(VLOOKUP($K39,医療機関データ!$A:$U,X$7,FALSE)="","",VLOOKUP($K39,医療機関データ!$A:$U,X$7,FALSE))</f>
        <v>#N/A</v>
      </c>
      <c r="Y39" s="60" t="e">
        <f>IF(VLOOKUP($K39,医療機関データ!$A:$U,Y$7,FALSE)="","",VLOOKUP($K39,医療機関データ!$A:$U,Y$7,FALSE))</f>
        <v>#N/A</v>
      </c>
      <c r="Z39" s="60" t="e">
        <f>IF(VLOOKUP($K39,医療機関データ!$A:$U,Z$7,FALSE)="","",VLOOKUP($K39,医療機関データ!$A:$U,Z$7,FALSE))</f>
        <v>#N/A</v>
      </c>
      <c r="AA39" s="60" t="e">
        <f>IF(VLOOKUP($K39,医療機関データ!$A:$U,AA$7,FALSE)="","",VLOOKUP($K39,医療機関データ!$A:$U,AA$7,FALSE))</f>
        <v>#N/A</v>
      </c>
      <c r="AB39" s="60" t="e">
        <f>IF(VLOOKUP($K39,医療機関データ!$A:$U,AB$7,FALSE)="","",VLOOKUP($K39,医療機関データ!$A:$U,AB$7,FALSE))</f>
        <v>#N/A</v>
      </c>
      <c r="AC39" s="60" t="e">
        <f>IF(VLOOKUP($K39,医療機関データ!$A:$U,AC$7,FALSE)="","",VLOOKUP($K39,医療機関データ!$A:$U,AC$7,FALSE))</f>
        <v>#N/A</v>
      </c>
      <c r="AD39" s="60" t="e">
        <f>IF(VLOOKUP($K39,医療機関データ!$A:$U,AD$7,FALSE)="","",VLOOKUP($K39,医療機関データ!$A:$U,AD$7,FALSE))</f>
        <v>#N/A</v>
      </c>
      <c r="AE39" s="60" t="e">
        <f>IF(VLOOKUP($K39,医療機関データ!$A:$U,AE$7,FALSE)="","",VLOOKUP($K39,医療機関データ!$A:$U,AE$7,FALSE))</f>
        <v>#N/A</v>
      </c>
      <c r="AF39" s="60" t="e">
        <f>IF(VLOOKUP($K39,医療機関データ!$A:$U,AF$7,FALSE)="","",VLOOKUP($K39,医療機関データ!$A:$U,AF$7,FALSE))</f>
        <v>#N/A</v>
      </c>
      <c r="AG39" s="60" t="e">
        <f>IF(VLOOKUP($K39,医療機関データ!$A:$U,AG$7,FALSE)="","",VLOOKUP($K39,医療機関データ!$A:$U,AG$7,FALSE))</f>
        <v>#N/A</v>
      </c>
      <c r="AH39" s="60" t="e">
        <f>IF(VLOOKUP($K39,医療機関データ!$A:$U,AH$7,FALSE)="","",VLOOKUP($K39,医療機関データ!$A:$U,AH$7,FALSE))</f>
        <v>#N/A</v>
      </c>
    </row>
    <row r="40" spans="1:34" ht="18" customHeight="1" x14ac:dyDescent="0.15">
      <c r="A40" s="25">
        <v>32</v>
      </c>
      <c r="B40" s="75"/>
      <c r="C40" s="76"/>
      <c r="D40" s="76"/>
      <c r="E40" s="76"/>
      <c r="F40" s="76"/>
      <c r="G40" s="77"/>
      <c r="H40" s="78"/>
      <c r="I40" s="78"/>
      <c r="J40" s="78"/>
      <c r="K40" s="79"/>
      <c r="L40" s="80"/>
      <c r="M40" s="9" t="str">
        <f>IF(C40="","",VLOOKUP(K40,医療機関データ!$A:$B,2,FALSE))</f>
        <v/>
      </c>
      <c r="N40" s="10" t="str">
        <f t="shared" si="0"/>
        <v/>
      </c>
      <c r="O40" s="10" t="str">
        <f t="shared" si="1"/>
        <v/>
      </c>
      <c r="P40" s="111" t="str">
        <f t="shared" si="3"/>
        <v/>
      </c>
      <c r="Q40" s="10" t="str">
        <f t="shared" si="2"/>
        <v/>
      </c>
      <c r="R40" s="60" t="e">
        <f>IF(VLOOKUP($K40,医療機関データ!$A:$U,R$7,FALSE)="","",VLOOKUP($K40,医療機関データ!$A:$U,R$7,FALSE))</f>
        <v>#N/A</v>
      </c>
      <c r="S40" s="60" t="e">
        <f>IF(VLOOKUP($K40,医療機関データ!$A:$U,S$7,FALSE)="","",VLOOKUP($K40,医療機関データ!$A:$U,S$7,FALSE))</f>
        <v>#N/A</v>
      </c>
      <c r="T40" s="60" t="e">
        <f>IF(VLOOKUP($K40,医療機関データ!$A:$U,T$7,FALSE)="","",VLOOKUP($K40,医療機関データ!$A:$U,T$7,FALSE))</f>
        <v>#N/A</v>
      </c>
      <c r="U40" s="60" t="e">
        <f>IF(VLOOKUP($K40,医療機関データ!$A:$U,U$7,FALSE)="","",VLOOKUP($K40,医療機関データ!$A:$U,U$7,FALSE))</f>
        <v>#N/A</v>
      </c>
      <c r="V40" s="60" t="e">
        <f>IF(VLOOKUP($K40,医療機関データ!$A:$U,V$7,FALSE)="","",VLOOKUP($K40,医療機関データ!$A:$U,V$7,FALSE))</f>
        <v>#N/A</v>
      </c>
      <c r="W40" s="60" t="e">
        <f>IF(VLOOKUP($K40,医療機関データ!$A:$U,W$7,FALSE)="","",VLOOKUP($K40,医療機関データ!$A:$U,W$7,FALSE))</f>
        <v>#N/A</v>
      </c>
      <c r="X40" s="60" t="e">
        <f>IF(VLOOKUP($K40,医療機関データ!$A:$U,X$7,FALSE)="","",VLOOKUP($K40,医療機関データ!$A:$U,X$7,FALSE))</f>
        <v>#N/A</v>
      </c>
      <c r="Y40" s="60" t="e">
        <f>IF(VLOOKUP($K40,医療機関データ!$A:$U,Y$7,FALSE)="","",VLOOKUP($K40,医療機関データ!$A:$U,Y$7,FALSE))</f>
        <v>#N/A</v>
      </c>
      <c r="Z40" s="60" t="e">
        <f>IF(VLOOKUP($K40,医療機関データ!$A:$U,Z$7,FALSE)="","",VLOOKUP($K40,医療機関データ!$A:$U,Z$7,FALSE))</f>
        <v>#N/A</v>
      </c>
      <c r="AA40" s="60" t="e">
        <f>IF(VLOOKUP($K40,医療機関データ!$A:$U,AA$7,FALSE)="","",VLOOKUP($K40,医療機関データ!$A:$U,AA$7,FALSE))</f>
        <v>#N/A</v>
      </c>
      <c r="AB40" s="60" t="e">
        <f>IF(VLOOKUP($K40,医療機関データ!$A:$U,AB$7,FALSE)="","",VLOOKUP($K40,医療機関データ!$A:$U,AB$7,FALSE))</f>
        <v>#N/A</v>
      </c>
      <c r="AC40" s="60" t="e">
        <f>IF(VLOOKUP($K40,医療機関データ!$A:$U,AC$7,FALSE)="","",VLOOKUP($K40,医療機関データ!$A:$U,AC$7,FALSE))</f>
        <v>#N/A</v>
      </c>
      <c r="AD40" s="60" t="e">
        <f>IF(VLOOKUP($K40,医療機関データ!$A:$U,AD$7,FALSE)="","",VLOOKUP($K40,医療機関データ!$A:$U,AD$7,FALSE))</f>
        <v>#N/A</v>
      </c>
      <c r="AE40" s="60" t="e">
        <f>IF(VLOOKUP($K40,医療機関データ!$A:$U,AE$7,FALSE)="","",VLOOKUP($K40,医療機関データ!$A:$U,AE$7,FALSE))</f>
        <v>#N/A</v>
      </c>
      <c r="AF40" s="60" t="e">
        <f>IF(VLOOKUP($K40,医療機関データ!$A:$U,AF$7,FALSE)="","",VLOOKUP($K40,医療機関データ!$A:$U,AF$7,FALSE))</f>
        <v>#N/A</v>
      </c>
      <c r="AG40" s="60" t="e">
        <f>IF(VLOOKUP($K40,医療機関データ!$A:$U,AG$7,FALSE)="","",VLOOKUP($K40,医療機関データ!$A:$U,AG$7,FALSE))</f>
        <v>#N/A</v>
      </c>
      <c r="AH40" s="60" t="e">
        <f>IF(VLOOKUP($K40,医療機関データ!$A:$U,AH$7,FALSE)="","",VLOOKUP($K40,医療機関データ!$A:$U,AH$7,FALSE))</f>
        <v>#N/A</v>
      </c>
    </row>
    <row r="41" spans="1:34" ht="18" customHeight="1" x14ac:dyDescent="0.15">
      <c r="A41" s="25">
        <v>33</v>
      </c>
      <c r="B41" s="75"/>
      <c r="C41" s="76"/>
      <c r="D41" s="70"/>
      <c r="E41" s="76"/>
      <c r="F41" s="76"/>
      <c r="G41" s="77"/>
      <c r="H41" s="78"/>
      <c r="I41" s="78"/>
      <c r="J41" s="78"/>
      <c r="K41" s="79"/>
      <c r="L41" s="80"/>
      <c r="M41" s="9" t="str">
        <f>IF(C41="","",VLOOKUP(K41,医療機関データ!$A:$B,2,FALSE))</f>
        <v/>
      </c>
      <c r="N41" s="10" t="str">
        <f t="shared" ref="N41:N72" si="4">IF(C41="","",IF(COUNTIF(R41:AH41,L41)&gt;=1,"","希望日不可"))</f>
        <v/>
      </c>
      <c r="O41" s="10" t="str">
        <f t="shared" ref="O41:O72" si="5">IF(C41="","",IF(AND(H41&lt;&gt;1,H41&lt;&gt;2,H41&lt;&gt;3),"無効です",IF(H41=3,"",IF(DATEDIF(G41,46112,"Y")&gt;=40,"A1.A2は40歳未満のみ",""))))</f>
        <v/>
      </c>
      <c r="P41" s="111" t="str">
        <f t="shared" si="3"/>
        <v/>
      </c>
      <c r="Q41" s="10" t="str">
        <f t="shared" ref="Q41:Q72" si="6">IF(C41="","",IF(COUNTIFS($C$9:$C$108,C41,$D$9:$D$108,D41,$G$9:$G$108,G41)&gt;1,"重複",""))</f>
        <v/>
      </c>
      <c r="R41" s="60" t="e">
        <f>IF(VLOOKUP($K41,医療機関データ!$A:$U,R$7,FALSE)="","",VLOOKUP($K41,医療機関データ!$A:$U,R$7,FALSE))</f>
        <v>#N/A</v>
      </c>
      <c r="S41" s="60" t="e">
        <f>IF(VLOOKUP($K41,医療機関データ!$A:$U,S$7,FALSE)="","",VLOOKUP($K41,医療機関データ!$A:$U,S$7,FALSE))</f>
        <v>#N/A</v>
      </c>
      <c r="T41" s="60" t="e">
        <f>IF(VLOOKUP($K41,医療機関データ!$A:$U,T$7,FALSE)="","",VLOOKUP($K41,医療機関データ!$A:$U,T$7,FALSE))</f>
        <v>#N/A</v>
      </c>
      <c r="U41" s="60" t="e">
        <f>IF(VLOOKUP($K41,医療機関データ!$A:$U,U$7,FALSE)="","",VLOOKUP($K41,医療機関データ!$A:$U,U$7,FALSE))</f>
        <v>#N/A</v>
      </c>
      <c r="V41" s="60" t="e">
        <f>IF(VLOOKUP($K41,医療機関データ!$A:$U,V$7,FALSE)="","",VLOOKUP($K41,医療機関データ!$A:$U,V$7,FALSE))</f>
        <v>#N/A</v>
      </c>
      <c r="W41" s="60" t="e">
        <f>IF(VLOOKUP($K41,医療機関データ!$A:$U,W$7,FALSE)="","",VLOOKUP($K41,医療機関データ!$A:$U,W$7,FALSE))</f>
        <v>#N/A</v>
      </c>
      <c r="X41" s="60" t="e">
        <f>IF(VLOOKUP($K41,医療機関データ!$A:$U,X$7,FALSE)="","",VLOOKUP($K41,医療機関データ!$A:$U,X$7,FALSE))</f>
        <v>#N/A</v>
      </c>
      <c r="Y41" s="60" t="e">
        <f>IF(VLOOKUP($K41,医療機関データ!$A:$U,Y$7,FALSE)="","",VLOOKUP($K41,医療機関データ!$A:$U,Y$7,FALSE))</f>
        <v>#N/A</v>
      </c>
      <c r="Z41" s="60" t="e">
        <f>IF(VLOOKUP($K41,医療機関データ!$A:$U,Z$7,FALSE)="","",VLOOKUP($K41,医療機関データ!$A:$U,Z$7,FALSE))</f>
        <v>#N/A</v>
      </c>
      <c r="AA41" s="60" t="e">
        <f>IF(VLOOKUP($K41,医療機関データ!$A:$U,AA$7,FALSE)="","",VLOOKUP($K41,医療機関データ!$A:$U,AA$7,FALSE))</f>
        <v>#N/A</v>
      </c>
      <c r="AB41" s="60" t="e">
        <f>IF(VLOOKUP($K41,医療機関データ!$A:$U,AB$7,FALSE)="","",VLOOKUP($K41,医療機関データ!$A:$U,AB$7,FALSE))</f>
        <v>#N/A</v>
      </c>
      <c r="AC41" s="60" t="e">
        <f>IF(VLOOKUP($K41,医療機関データ!$A:$U,AC$7,FALSE)="","",VLOOKUP($K41,医療機関データ!$A:$U,AC$7,FALSE))</f>
        <v>#N/A</v>
      </c>
      <c r="AD41" s="60" t="e">
        <f>IF(VLOOKUP($K41,医療機関データ!$A:$U,AD$7,FALSE)="","",VLOOKUP($K41,医療機関データ!$A:$U,AD$7,FALSE))</f>
        <v>#N/A</v>
      </c>
      <c r="AE41" s="60" t="e">
        <f>IF(VLOOKUP($K41,医療機関データ!$A:$U,AE$7,FALSE)="","",VLOOKUP($K41,医療機関データ!$A:$U,AE$7,FALSE))</f>
        <v>#N/A</v>
      </c>
      <c r="AF41" s="60" t="e">
        <f>IF(VLOOKUP($K41,医療機関データ!$A:$U,AF$7,FALSE)="","",VLOOKUP($K41,医療機関データ!$A:$U,AF$7,FALSE))</f>
        <v>#N/A</v>
      </c>
      <c r="AG41" s="60" t="e">
        <f>IF(VLOOKUP($K41,医療機関データ!$A:$U,AG$7,FALSE)="","",VLOOKUP($K41,医療機関データ!$A:$U,AG$7,FALSE))</f>
        <v>#N/A</v>
      </c>
      <c r="AH41" s="60" t="e">
        <f>IF(VLOOKUP($K41,医療機関データ!$A:$U,AH$7,FALSE)="","",VLOOKUP($K41,医療機関データ!$A:$U,AH$7,FALSE))</f>
        <v>#N/A</v>
      </c>
    </row>
    <row r="42" spans="1:34" ht="18" customHeight="1" x14ac:dyDescent="0.15">
      <c r="A42" s="25">
        <v>34</v>
      </c>
      <c r="B42" s="75"/>
      <c r="C42" s="76"/>
      <c r="D42" s="76"/>
      <c r="E42" s="76"/>
      <c r="F42" s="76"/>
      <c r="G42" s="77"/>
      <c r="H42" s="78"/>
      <c r="I42" s="78"/>
      <c r="J42" s="78"/>
      <c r="K42" s="79"/>
      <c r="L42" s="80"/>
      <c r="M42" s="9" t="str">
        <f>IF(C42="","",VLOOKUP(K42,医療機関データ!$A:$B,2,FALSE))</f>
        <v/>
      </c>
      <c r="N42" s="10" t="str">
        <f t="shared" si="4"/>
        <v/>
      </c>
      <c r="O42" s="10" t="str">
        <f t="shared" si="5"/>
        <v/>
      </c>
      <c r="P42" s="111" t="str">
        <f t="shared" si="3"/>
        <v/>
      </c>
      <c r="Q42" s="10" t="str">
        <f t="shared" si="6"/>
        <v/>
      </c>
      <c r="R42" s="60" t="e">
        <f>IF(VLOOKUP($K42,医療機関データ!$A:$U,R$7,FALSE)="","",VLOOKUP($K42,医療機関データ!$A:$U,R$7,FALSE))</f>
        <v>#N/A</v>
      </c>
      <c r="S42" s="60" t="e">
        <f>IF(VLOOKUP($K42,医療機関データ!$A:$U,S$7,FALSE)="","",VLOOKUP($K42,医療機関データ!$A:$U,S$7,FALSE))</f>
        <v>#N/A</v>
      </c>
      <c r="T42" s="60" t="e">
        <f>IF(VLOOKUP($K42,医療機関データ!$A:$U,T$7,FALSE)="","",VLOOKUP($K42,医療機関データ!$A:$U,T$7,FALSE))</f>
        <v>#N/A</v>
      </c>
      <c r="U42" s="60" t="e">
        <f>IF(VLOOKUP($K42,医療機関データ!$A:$U,U$7,FALSE)="","",VLOOKUP($K42,医療機関データ!$A:$U,U$7,FALSE))</f>
        <v>#N/A</v>
      </c>
      <c r="V42" s="60" t="e">
        <f>IF(VLOOKUP($K42,医療機関データ!$A:$U,V$7,FALSE)="","",VLOOKUP($K42,医療機関データ!$A:$U,V$7,FALSE))</f>
        <v>#N/A</v>
      </c>
      <c r="W42" s="60" t="e">
        <f>IF(VLOOKUP($K42,医療機関データ!$A:$U,W$7,FALSE)="","",VLOOKUP($K42,医療機関データ!$A:$U,W$7,FALSE))</f>
        <v>#N/A</v>
      </c>
      <c r="X42" s="60" t="e">
        <f>IF(VLOOKUP($K42,医療機関データ!$A:$U,X$7,FALSE)="","",VLOOKUP($K42,医療機関データ!$A:$U,X$7,FALSE))</f>
        <v>#N/A</v>
      </c>
      <c r="Y42" s="60" t="e">
        <f>IF(VLOOKUP($K42,医療機関データ!$A:$U,Y$7,FALSE)="","",VLOOKUP($K42,医療機関データ!$A:$U,Y$7,FALSE))</f>
        <v>#N/A</v>
      </c>
      <c r="Z42" s="60" t="e">
        <f>IF(VLOOKUP($K42,医療機関データ!$A:$U,Z$7,FALSE)="","",VLOOKUP($K42,医療機関データ!$A:$U,Z$7,FALSE))</f>
        <v>#N/A</v>
      </c>
      <c r="AA42" s="60" t="e">
        <f>IF(VLOOKUP($K42,医療機関データ!$A:$U,AA$7,FALSE)="","",VLOOKUP($K42,医療機関データ!$A:$U,AA$7,FALSE))</f>
        <v>#N/A</v>
      </c>
      <c r="AB42" s="60" t="e">
        <f>IF(VLOOKUP($K42,医療機関データ!$A:$U,AB$7,FALSE)="","",VLOOKUP($K42,医療機関データ!$A:$U,AB$7,FALSE))</f>
        <v>#N/A</v>
      </c>
      <c r="AC42" s="60" t="e">
        <f>IF(VLOOKUP($K42,医療機関データ!$A:$U,AC$7,FALSE)="","",VLOOKUP($K42,医療機関データ!$A:$U,AC$7,FALSE))</f>
        <v>#N/A</v>
      </c>
      <c r="AD42" s="60" t="e">
        <f>IF(VLOOKUP($K42,医療機関データ!$A:$U,AD$7,FALSE)="","",VLOOKUP($K42,医療機関データ!$A:$U,AD$7,FALSE))</f>
        <v>#N/A</v>
      </c>
      <c r="AE42" s="60" t="e">
        <f>IF(VLOOKUP($K42,医療機関データ!$A:$U,AE$7,FALSE)="","",VLOOKUP($K42,医療機関データ!$A:$U,AE$7,FALSE))</f>
        <v>#N/A</v>
      </c>
      <c r="AF42" s="60" t="e">
        <f>IF(VLOOKUP($K42,医療機関データ!$A:$U,AF$7,FALSE)="","",VLOOKUP($K42,医療機関データ!$A:$U,AF$7,FALSE))</f>
        <v>#N/A</v>
      </c>
      <c r="AG42" s="60" t="e">
        <f>IF(VLOOKUP($K42,医療機関データ!$A:$U,AG$7,FALSE)="","",VLOOKUP($K42,医療機関データ!$A:$U,AG$7,FALSE))</f>
        <v>#N/A</v>
      </c>
      <c r="AH42" s="60" t="e">
        <f>IF(VLOOKUP($K42,医療機関データ!$A:$U,AH$7,FALSE)="","",VLOOKUP($K42,医療機関データ!$A:$U,AH$7,FALSE))</f>
        <v>#N/A</v>
      </c>
    </row>
    <row r="43" spans="1:34" ht="18" customHeight="1" x14ac:dyDescent="0.15">
      <c r="A43" s="25">
        <v>35</v>
      </c>
      <c r="B43" s="75"/>
      <c r="C43" s="76"/>
      <c r="D43" s="76"/>
      <c r="E43" s="76"/>
      <c r="F43" s="76"/>
      <c r="G43" s="77"/>
      <c r="H43" s="78"/>
      <c r="I43" s="78"/>
      <c r="J43" s="78"/>
      <c r="K43" s="79"/>
      <c r="L43" s="80"/>
      <c r="M43" s="9" t="str">
        <f>IF(C43="","",VLOOKUP(K43,医療機関データ!$A:$B,2,FALSE))</f>
        <v/>
      </c>
      <c r="N43" s="10" t="str">
        <f t="shared" si="4"/>
        <v/>
      </c>
      <c r="O43" s="10" t="str">
        <f t="shared" si="5"/>
        <v/>
      </c>
      <c r="P43" s="111" t="str">
        <f t="shared" si="3"/>
        <v/>
      </c>
      <c r="Q43" s="10" t="str">
        <f t="shared" si="6"/>
        <v/>
      </c>
      <c r="R43" s="60" t="e">
        <f>IF(VLOOKUP($K43,医療機関データ!$A:$U,R$7,FALSE)="","",VLOOKUP($K43,医療機関データ!$A:$U,R$7,FALSE))</f>
        <v>#N/A</v>
      </c>
      <c r="S43" s="60" t="e">
        <f>IF(VLOOKUP($K43,医療機関データ!$A:$U,S$7,FALSE)="","",VLOOKUP($K43,医療機関データ!$A:$U,S$7,FALSE))</f>
        <v>#N/A</v>
      </c>
      <c r="T43" s="60" t="e">
        <f>IF(VLOOKUP($K43,医療機関データ!$A:$U,T$7,FALSE)="","",VLOOKUP($K43,医療機関データ!$A:$U,T$7,FALSE))</f>
        <v>#N/A</v>
      </c>
      <c r="U43" s="60" t="e">
        <f>IF(VLOOKUP($K43,医療機関データ!$A:$U,U$7,FALSE)="","",VLOOKUP($K43,医療機関データ!$A:$U,U$7,FALSE))</f>
        <v>#N/A</v>
      </c>
      <c r="V43" s="60" t="e">
        <f>IF(VLOOKUP($K43,医療機関データ!$A:$U,V$7,FALSE)="","",VLOOKUP($K43,医療機関データ!$A:$U,V$7,FALSE))</f>
        <v>#N/A</v>
      </c>
      <c r="W43" s="60" t="e">
        <f>IF(VLOOKUP($K43,医療機関データ!$A:$U,W$7,FALSE)="","",VLOOKUP($K43,医療機関データ!$A:$U,W$7,FALSE))</f>
        <v>#N/A</v>
      </c>
      <c r="X43" s="60" t="e">
        <f>IF(VLOOKUP($K43,医療機関データ!$A:$U,X$7,FALSE)="","",VLOOKUP($K43,医療機関データ!$A:$U,X$7,FALSE))</f>
        <v>#N/A</v>
      </c>
      <c r="Y43" s="60" t="e">
        <f>IF(VLOOKUP($K43,医療機関データ!$A:$U,Y$7,FALSE)="","",VLOOKUP($K43,医療機関データ!$A:$U,Y$7,FALSE))</f>
        <v>#N/A</v>
      </c>
      <c r="Z43" s="60" t="e">
        <f>IF(VLOOKUP($K43,医療機関データ!$A:$U,Z$7,FALSE)="","",VLOOKUP($K43,医療機関データ!$A:$U,Z$7,FALSE))</f>
        <v>#N/A</v>
      </c>
      <c r="AA43" s="60" t="e">
        <f>IF(VLOOKUP($K43,医療機関データ!$A:$U,AA$7,FALSE)="","",VLOOKUP($K43,医療機関データ!$A:$U,AA$7,FALSE))</f>
        <v>#N/A</v>
      </c>
      <c r="AB43" s="60" t="e">
        <f>IF(VLOOKUP($K43,医療機関データ!$A:$U,AB$7,FALSE)="","",VLOOKUP($K43,医療機関データ!$A:$U,AB$7,FALSE))</f>
        <v>#N/A</v>
      </c>
      <c r="AC43" s="60" t="e">
        <f>IF(VLOOKUP($K43,医療機関データ!$A:$U,AC$7,FALSE)="","",VLOOKUP($K43,医療機関データ!$A:$U,AC$7,FALSE))</f>
        <v>#N/A</v>
      </c>
      <c r="AD43" s="60" t="e">
        <f>IF(VLOOKUP($K43,医療機関データ!$A:$U,AD$7,FALSE)="","",VLOOKUP($K43,医療機関データ!$A:$U,AD$7,FALSE))</f>
        <v>#N/A</v>
      </c>
      <c r="AE43" s="60" t="e">
        <f>IF(VLOOKUP($K43,医療機関データ!$A:$U,AE$7,FALSE)="","",VLOOKUP($K43,医療機関データ!$A:$U,AE$7,FALSE))</f>
        <v>#N/A</v>
      </c>
      <c r="AF43" s="60" t="e">
        <f>IF(VLOOKUP($K43,医療機関データ!$A:$U,AF$7,FALSE)="","",VLOOKUP($K43,医療機関データ!$A:$U,AF$7,FALSE))</f>
        <v>#N/A</v>
      </c>
      <c r="AG43" s="60" t="e">
        <f>IF(VLOOKUP($K43,医療機関データ!$A:$U,AG$7,FALSE)="","",VLOOKUP($K43,医療機関データ!$A:$U,AG$7,FALSE))</f>
        <v>#N/A</v>
      </c>
      <c r="AH43" s="60" t="e">
        <f>IF(VLOOKUP($K43,医療機関データ!$A:$U,AH$7,FALSE)="","",VLOOKUP($K43,医療機関データ!$A:$U,AH$7,FALSE))</f>
        <v>#N/A</v>
      </c>
    </row>
    <row r="44" spans="1:34" ht="18" customHeight="1" x14ac:dyDescent="0.15">
      <c r="A44" s="25">
        <v>36</v>
      </c>
      <c r="B44" s="75"/>
      <c r="C44" s="76"/>
      <c r="D44" s="70"/>
      <c r="E44" s="76"/>
      <c r="F44" s="76"/>
      <c r="G44" s="77"/>
      <c r="H44" s="78"/>
      <c r="I44" s="78"/>
      <c r="J44" s="78"/>
      <c r="K44" s="79"/>
      <c r="L44" s="80"/>
      <c r="M44" s="9" t="str">
        <f>IF(C44="","",VLOOKUP(K44,医療機関データ!$A:$B,2,FALSE))</f>
        <v/>
      </c>
      <c r="N44" s="10" t="str">
        <f t="shared" si="4"/>
        <v/>
      </c>
      <c r="O44" s="10" t="str">
        <f t="shared" si="5"/>
        <v/>
      </c>
      <c r="P44" s="111" t="str">
        <f t="shared" si="3"/>
        <v/>
      </c>
      <c r="Q44" s="10" t="str">
        <f t="shared" si="6"/>
        <v/>
      </c>
      <c r="R44" s="60" t="e">
        <f>IF(VLOOKUP($K44,医療機関データ!$A:$U,R$7,FALSE)="","",VLOOKUP($K44,医療機関データ!$A:$U,R$7,FALSE))</f>
        <v>#N/A</v>
      </c>
      <c r="S44" s="60" t="e">
        <f>IF(VLOOKUP($K44,医療機関データ!$A:$U,S$7,FALSE)="","",VLOOKUP($K44,医療機関データ!$A:$U,S$7,FALSE))</f>
        <v>#N/A</v>
      </c>
      <c r="T44" s="60" t="e">
        <f>IF(VLOOKUP($K44,医療機関データ!$A:$U,T$7,FALSE)="","",VLOOKUP($K44,医療機関データ!$A:$U,T$7,FALSE))</f>
        <v>#N/A</v>
      </c>
      <c r="U44" s="60" t="e">
        <f>IF(VLOOKUP($K44,医療機関データ!$A:$U,U$7,FALSE)="","",VLOOKUP($K44,医療機関データ!$A:$U,U$7,FALSE))</f>
        <v>#N/A</v>
      </c>
      <c r="V44" s="60" t="e">
        <f>IF(VLOOKUP($K44,医療機関データ!$A:$U,V$7,FALSE)="","",VLOOKUP($K44,医療機関データ!$A:$U,V$7,FALSE))</f>
        <v>#N/A</v>
      </c>
      <c r="W44" s="60" t="e">
        <f>IF(VLOOKUP($K44,医療機関データ!$A:$U,W$7,FALSE)="","",VLOOKUP($K44,医療機関データ!$A:$U,W$7,FALSE))</f>
        <v>#N/A</v>
      </c>
      <c r="X44" s="60" t="e">
        <f>IF(VLOOKUP($K44,医療機関データ!$A:$U,X$7,FALSE)="","",VLOOKUP($K44,医療機関データ!$A:$U,X$7,FALSE))</f>
        <v>#N/A</v>
      </c>
      <c r="Y44" s="60" t="e">
        <f>IF(VLOOKUP($K44,医療機関データ!$A:$U,Y$7,FALSE)="","",VLOOKUP($K44,医療機関データ!$A:$U,Y$7,FALSE))</f>
        <v>#N/A</v>
      </c>
      <c r="Z44" s="60" t="e">
        <f>IF(VLOOKUP($K44,医療機関データ!$A:$U,Z$7,FALSE)="","",VLOOKUP($K44,医療機関データ!$A:$U,Z$7,FALSE))</f>
        <v>#N/A</v>
      </c>
      <c r="AA44" s="60" t="e">
        <f>IF(VLOOKUP($K44,医療機関データ!$A:$U,AA$7,FALSE)="","",VLOOKUP($K44,医療機関データ!$A:$U,AA$7,FALSE))</f>
        <v>#N/A</v>
      </c>
      <c r="AB44" s="60" t="e">
        <f>IF(VLOOKUP($K44,医療機関データ!$A:$U,AB$7,FALSE)="","",VLOOKUP($K44,医療機関データ!$A:$U,AB$7,FALSE))</f>
        <v>#N/A</v>
      </c>
      <c r="AC44" s="60" t="e">
        <f>IF(VLOOKUP($K44,医療機関データ!$A:$U,AC$7,FALSE)="","",VLOOKUP($K44,医療機関データ!$A:$U,AC$7,FALSE))</f>
        <v>#N/A</v>
      </c>
      <c r="AD44" s="60" t="e">
        <f>IF(VLOOKUP($K44,医療機関データ!$A:$U,AD$7,FALSE)="","",VLOOKUP($K44,医療機関データ!$A:$U,AD$7,FALSE))</f>
        <v>#N/A</v>
      </c>
      <c r="AE44" s="60" t="e">
        <f>IF(VLOOKUP($K44,医療機関データ!$A:$U,AE$7,FALSE)="","",VLOOKUP($K44,医療機関データ!$A:$U,AE$7,FALSE))</f>
        <v>#N/A</v>
      </c>
      <c r="AF44" s="60" t="e">
        <f>IF(VLOOKUP($K44,医療機関データ!$A:$U,AF$7,FALSE)="","",VLOOKUP($K44,医療機関データ!$A:$U,AF$7,FALSE))</f>
        <v>#N/A</v>
      </c>
      <c r="AG44" s="60" t="e">
        <f>IF(VLOOKUP($K44,医療機関データ!$A:$U,AG$7,FALSE)="","",VLOOKUP($K44,医療機関データ!$A:$U,AG$7,FALSE))</f>
        <v>#N/A</v>
      </c>
      <c r="AH44" s="60" t="e">
        <f>IF(VLOOKUP($K44,医療機関データ!$A:$U,AH$7,FALSE)="","",VLOOKUP($K44,医療機関データ!$A:$U,AH$7,FALSE))</f>
        <v>#N/A</v>
      </c>
    </row>
    <row r="45" spans="1:34" ht="18" customHeight="1" x14ac:dyDescent="0.15">
      <c r="A45" s="25">
        <v>37</v>
      </c>
      <c r="B45" s="75"/>
      <c r="C45" s="76"/>
      <c r="D45" s="76"/>
      <c r="E45" s="76"/>
      <c r="F45" s="76"/>
      <c r="G45" s="77"/>
      <c r="H45" s="78"/>
      <c r="I45" s="78"/>
      <c r="J45" s="78"/>
      <c r="K45" s="79"/>
      <c r="L45" s="80"/>
      <c r="M45" s="9" t="str">
        <f>IF(C45="","",VLOOKUP(K45,医療機関データ!$A:$B,2,FALSE))</f>
        <v/>
      </c>
      <c r="N45" s="10" t="str">
        <f t="shared" si="4"/>
        <v/>
      </c>
      <c r="O45" s="10" t="str">
        <f t="shared" si="5"/>
        <v/>
      </c>
      <c r="P45" s="111" t="str">
        <f t="shared" si="3"/>
        <v/>
      </c>
      <c r="Q45" s="10" t="str">
        <f t="shared" si="6"/>
        <v/>
      </c>
      <c r="R45" s="60" t="e">
        <f>IF(VLOOKUP($K45,医療機関データ!$A:$U,R$7,FALSE)="","",VLOOKUP($K45,医療機関データ!$A:$U,R$7,FALSE))</f>
        <v>#N/A</v>
      </c>
      <c r="S45" s="60" t="e">
        <f>IF(VLOOKUP($K45,医療機関データ!$A:$U,S$7,FALSE)="","",VLOOKUP($K45,医療機関データ!$A:$U,S$7,FALSE))</f>
        <v>#N/A</v>
      </c>
      <c r="T45" s="60" t="e">
        <f>IF(VLOOKUP($K45,医療機関データ!$A:$U,T$7,FALSE)="","",VLOOKUP($K45,医療機関データ!$A:$U,T$7,FALSE))</f>
        <v>#N/A</v>
      </c>
      <c r="U45" s="60" t="e">
        <f>IF(VLOOKUP($K45,医療機関データ!$A:$U,U$7,FALSE)="","",VLOOKUP($K45,医療機関データ!$A:$U,U$7,FALSE))</f>
        <v>#N/A</v>
      </c>
      <c r="V45" s="60" t="e">
        <f>IF(VLOOKUP($K45,医療機関データ!$A:$U,V$7,FALSE)="","",VLOOKUP($K45,医療機関データ!$A:$U,V$7,FALSE))</f>
        <v>#N/A</v>
      </c>
      <c r="W45" s="60" t="e">
        <f>IF(VLOOKUP($K45,医療機関データ!$A:$U,W$7,FALSE)="","",VLOOKUP($K45,医療機関データ!$A:$U,W$7,FALSE))</f>
        <v>#N/A</v>
      </c>
      <c r="X45" s="60" t="e">
        <f>IF(VLOOKUP($K45,医療機関データ!$A:$U,X$7,FALSE)="","",VLOOKUP($K45,医療機関データ!$A:$U,X$7,FALSE))</f>
        <v>#N/A</v>
      </c>
      <c r="Y45" s="60" t="e">
        <f>IF(VLOOKUP($K45,医療機関データ!$A:$U,Y$7,FALSE)="","",VLOOKUP($K45,医療機関データ!$A:$U,Y$7,FALSE))</f>
        <v>#N/A</v>
      </c>
      <c r="Z45" s="60" t="e">
        <f>IF(VLOOKUP($K45,医療機関データ!$A:$U,Z$7,FALSE)="","",VLOOKUP($K45,医療機関データ!$A:$U,Z$7,FALSE))</f>
        <v>#N/A</v>
      </c>
      <c r="AA45" s="60" t="e">
        <f>IF(VLOOKUP($K45,医療機関データ!$A:$U,AA$7,FALSE)="","",VLOOKUP($K45,医療機関データ!$A:$U,AA$7,FALSE))</f>
        <v>#N/A</v>
      </c>
      <c r="AB45" s="60" t="e">
        <f>IF(VLOOKUP($K45,医療機関データ!$A:$U,AB$7,FALSE)="","",VLOOKUP($K45,医療機関データ!$A:$U,AB$7,FALSE))</f>
        <v>#N/A</v>
      </c>
      <c r="AC45" s="60" t="e">
        <f>IF(VLOOKUP($K45,医療機関データ!$A:$U,AC$7,FALSE)="","",VLOOKUP($K45,医療機関データ!$A:$U,AC$7,FALSE))</f>
        <v>#N/A</v>
      </c>
      <c r="AD45" s="60" t="e">
        <f>IF(VLOOKUP($K45,医療機関データ!$A:$U,AD$7,FALSE)="","",VLOOKUP($K45,医療機関データ!$A:$U,AD$7,FALSE))</f>
        <v>#N/A</v>
      </c>
      <c r="AE45" s="60" t="e">
        <f>IF(VLOOKUP($K45,医療機関データ!$A:$U,AE$7,FALSE)="","",VLOOKUP($K45,医療機関データ!$A:$U,AE$7,FALSE))</f>
        <v>#N/A</v>
      </c>
      <c r="AF45" s="60" t="e">
        <f>IF(VLOOKUP($K45,医療機関データ!$A:$U,AF$7,FALSE)="","",VLOOKUP($K45,医療機関データ!$A:$U,AF$7,FALSE))</f>
        <v>#N/A</v>
      </c>
      <c r="AG45" s="60" t="e">
        <f>IF(VLOOKUP($K45,医療機関データ!$A:$U,AG$7,FALSE)="","",VLOOKUP($K45,医療機関データ!$A:$U,AG$7,FALSE))</f>
        <v>#N/A</v>
      </c>
      <c r="AH45" s="60" t="e">
        <f>IF(VLOOKUP($K45,医療機関データ!$A:$U,AH$7,FALSE)="","",VLOOKUP($K45,医療機関データ!$A:$U,AH$7,FALSE))</f>
        <v>#N/A</v>
      </c>
    </row>
    <row r="46" spans="1:34" ht="18" customHeight="1" x14ac:dyDescent="0.15">
      <c r="A46" s="25">
        <v>38</v>
      </c>
      <c r="B46" s="75"/>
      <c r="C46" s="76"/>
      <c r="D46" s="76"/>
      <c r="E46" s="76"/>
      <c r="F46" s="76"/>
      <c r="G46" s="77"/>
      <c r="H46" s="78"/>
      <c r="I46" s="78"/>
      <c r="J46" s="78"/>
      <c r="K46" s="79"/>
      <c r="L46" s="80"/>
      <c r="M46" s="9" t="str">
        <f>IF(C46="","",VLOOKUP(K46,医療機関データ!$A:$B,2,FALSE))</f>
        <v/>
      </c>
      <c r="N46" s="10" t="str">
        <f t="shared" si="4"/>
        <v/>
      </c>
      <c r="O46" s="10" t="str">
        <f t="shared" si="5"/>
        <v/>
      </c>
      <c r="P46" s="111" t="str">
        <f t="shared" si="3"/>
        <v/>
      </c>
      <c r="Q46" s="10" t="str">
        <f t="shared" si="6"/>
        <v/>
      </c>
      <c r="R46" s="60" t="e">
        <f>IF(VLOOKUP($K46,医療機関データ!$A:$U,R$7,FALSE)="","",VLOOKUP($K46,医療機関データ!$A:$U,R$7,FALSE))</f>
        <v>#N/A</v>
      </c>
      <c r="S46" s="60" t="e">
        <f>IF(VLOOKUP($K46,医療機関データ!$A:$U,S$7,FALSE)="","",VLOOKUP($K46,医療機関データ!$A:$U,S$7,FALSE))</f>
        <v>#N/A</v>
      </c>
      <c r="T46" s="60" t="e">
        <f>IF(VLOOKUP($K46,医療機関データ!$A:$U,T$7,FALSE)="","",VLOOKUP($K46,医療機関データ!$A:$U,T$7,FALSE))</f>
        <v>#N/A</v>
      </c>
      <c r="U46" s="60" t="e">
        <f>IF(VLOOKUP($K46,医療機関データ!$A:$U,U$7,FALSE)="","",VLOOKUP($K46,医療機関データ!$A:$U,U$7,FALSE))</f>
        <v>#N/A</v>
      </c>
      <c r="V46" s="60" t="e">
        <f>IF(VLOOKUP($K46,医療機関データ!$A:$U,V$7,FALSE)="","",VLOOKUP($K46,医療機関データ!$A:$U,V$7,FALSE))</f>
        <v>#N/A</v>
      </c>
      <c r="W46" s="60" t="e">
        <f>IF(VLOOKUP($K46,医療機関データ!$A:$U,W$7,FALSE)="","",VLOOKUP($K46,医療機関データ!$A:$U,W$7,FALSE))</f>
        <v>#N/A</v>
      </c>
      <c r="X46" s="60" t="e">
        <f>IF(VLOOKUP($K46,医療機関データ!$A:$U,X$7,FALSE)="","",VLOOKUP($K46,医療機関データ!$A:$U,X$7,FALSE))</f>
        <v>#N/A</v>
      </c>
      <c r="Y46" s="60" t="e">
        <f>IF(VLOOKUP($K46,医療機関データ!$A:$U,Y$7,FALSE)="","",VLOOKUP($K46,医療機関データ!$A:$U,Y$7,FALSE))</f>
        <v>#N/A</v>
      </c>
      <c r="Z46" s="60" t="e">
        <f>IF(VLOOKUP($K46,医療機関データ!$A:$U,Z$7,FALSE)="","",VLOOKUP($K46,医療機関データ!$A:$U,Z$7,FALSE))</f>
        <v>#N/A</v>
      </c>
      <c r="AA46" s="60" t="e">
        <f>IF(VLOOKUP($K46,医療機関データ!$A:$U,AA$7,FALSE)="","",VLOOKUP($K46,医療機関データ!$A:$U,AA$7,FALSE))</f>
        <v>#N/A</v>
      </c>
      <c r="AB46" s="60" t="e">
        <f>IF(VLOOKUP($K46,医療機関データ!$A:$U,AB$7,FALSE)="","",VLOOKUP($K46,医療機関データ!$A:$U,AB$7,FALSE))</f>
        <v>#N/A</v>
      </c>
      <c r="AC46" s="60" t="e">
        <f>IF(VLOOKUP($K46,医療機関データ!$A:$U,AC$7,FALSE)="","",VLOOKUP($K46,医療機関データ!$A:$U,AC$7,FALSE))</f>
        <v>#N/A</v>
      </c>
      <c r="AD46" s="60" t="e">
        <f>IF(VLOOKUP($K46,医療機関データ!$A:$U,AD$7,FALSE)="","",VLOOKUP($K46,医療機関データ!$A:$U,AD$7,FALSE))</f>
        <v>#N/A</v>
      </c>
      <c r="AE46" s="60" t="e">
        <f>IF(VLOOKUP($K46,医療機関データ!$A:$U,AE$7,FALSE)="","",VLOOKUP($K46,医療機関データ!$A:$U,AE$7,FALSE))</f>
        <v>#N/A</v>
      </c>
      <c r="AF46" s="60" t="e">
        <f>IF(VLOOKUP($K46,医療機関データ!$A:$U,AF$7,FALSE)="","",VLOOKUP($K46,医療機関データ!$A:$U,AF$7,FALSE))</f>
        <v>#N/A</v>
      </c>
      <c r="AG46" s="60" t="e">
        <f>IF(VLOOKUP($K46,医療機関データ!$A:$U,AG$7,FALSE)="","",VLOOKUP($K46,医療機関データ!$A:$U,AG$7,FALSE))</f>
        <v>#N/A</v>
      </c>
      <c r="AH46" s="60" t="e">
        <f>IF(VLOOKUP($K46,医療機関データ!$A:$U,AH$7,FALSE)="","",VLOOKUP($K46,医療機関データ!$A:$U,AH$7,FALSE))</f>
        <v>#N/A</v>
      </c>
    </row>
    <row r="47" spans="1:34" ht="18" customHeight="1" x14ac:dyDescent="0.15">
      <c r="A47" s="25">
        <v>39</v>
      </c>
      <c r="B47" s="75"/>
      <c r="C47" s="76"/>
      <c r="D47" s="70"/>
      <c r="E47" s="76"/>
      <c r="F47" s="76"/>
      <c r="G47" s="77"/>
      <c r="H47" s="78"/>
      <c r="I47" s="78"/>
      <c r="J47" s="78"/>
      <c r="K47" s="79"/>
      <c r="L47" s="80"/>
      <c r="M47" s="9" t="str">
        <f>IF(C47="","",VLOOKUP(K47,医療機関データ!$A:$B,2,FALSE))</f>
        <v/>
      </c>
      <c r="N47" s="10" t="str">
        <f t="shared" si="4"/>
        <v/>
      </c>
      <c r="O47" s="10" t="str">
        <f t="shared" si="5"/>
        <v/>
      </c>
      <c r="P47" s="111" t="str">
        <f t="shared" si="3"/>
        <v/>
      </c>
      <c r="Q47" s="10" t="str">
        <f t="shared" si="6"/>
        <v/>
      </c>
      <c r="R47" s="60" t="e">
        <f>IF(VLOOKUP($K47,医療機関データ!$A:$U,R$7,FALSE)="","",VLOOKUP($K47,医療機関データ!$A:$U,R$7,FALSE))</f>
        <v>#N/A</v>
      </c>
      <c r="S47" s="60" t="e">
        <f>IF(VLOOKUP($K47,医療機関データ!$A:$U,S$7,FALSE)="","",VLOOKUP($K47,医療機関データ!$A:$U,S$7,FALSE))</f>
        <v>#N/A</v>
      </c>
      <c r="T47" s="60" t="e">
        <f>IF(VLOOKUP($K47,医療機関データ!$A:$U,T$7,FALSE)="","",VLOOKUP($K47,医療機関データ!$A:$U,T$7,FALSE))</f>
        <v>#N/A</v>
      </c>
      <c r="U47" s="60" t="e">
        <f>IF(VLOOKUP($K47,医療機関データ!$A:$U,U$7,FALSE)="","",VLOOKUP($K47,医療機関データ!$A:$U,U$7,FALSE))</f>
        <v>#N/A</v>
      </c>
      <c r="V47" s="60" t="e">
        <f>IF(VLOOKUP($K47,医療機関データ!$A:$U,V$7,FALSE)="","",VLOOKUP($K47,医療機関データ!$A:$U,V$7,FALSE))</f>
        <v>#N/A</v>
      </c>
      <c r="W47" s="60" t="e">
        <f>IF(VLOOKUP($K47,医療機関データ!$A:$U,W$7,FALSE)="","",VLOOKUP($K47,医療機関データ!$A:$U,W$7,FALSE))</f>
        <v>#N/A</v>
      </c>
      <c r="X47" s="60" t="e">
        <f>IF(VLOOKUP($K47,医療機関データ!$A:$U,X$7,FALSE)="","",VLOOKUP($K47,医療機関データ!$A:$U,X$7,FALSE))</f>
        <v>#N/A</v>
      </c>
      <c r="Y47" s="60" t="e">
        <f>IF(VLOOKUP($K47,医療機関データ!$A:$U,Y$7,FALSE)="","",VLOOKUP($K47,医療機関データ!$A:$U,Y$7,FALSE))</f>
        <v>#N/A</v>
      </c>
      <c r="Z47" s="60" t="e">
        <f>IF(VLOOKUP($K47,医療機関データ!$A:$U,Z$7,FALSE)="","",VLOOKUP($K47,医療機関データ!$A:$U,Z$7,FALSE))</f>
        <v>#N/A</v>
      </c>
      <c r="AA47" s="60" t="e">
        <f>IF(VLOOKUP($K47,医療機関データ!$A:$U,AA$7,FALSE)="","",VLOOKUP($K47,医療機関データ!$A:$U,AA$7,FALSE))</f>
        <v>#N/A</v>
      </c>
      <c r="AB47" s="60" t="e">
        <f>IF(VLOOKUP($K47,医療機関データ!$A:$U,AB$7,FALSE)="","",VLOOKUP($K47,医療機関データ!$A:$U,AB$7,FALSE))</f>
        <v>#N/A</v>
      </c>
      <c r="AC47" s="60" t="e">
        <f>IF(VLOOKUP($K47,医療機関データ!$A:$U,AC$7,FALSE)="","",VLOOKUP($K47,医療機関データ!$A:$U,AC$7,FALSE))</f>
        <v>#N/A</v>
      </c>
      <c r="AD47" s="60" t="e">
        <f>IF(VLOOKUP($K47,医療機関データ!$A:$U,AD$7,FALSE)="","",VLOOKUP($K47,医療機関データ!$A:$U,AD$7,FALSE))</f>
        <v>#N/A</v>
      </c>
      <c r="AE47" s="60" t="e">
        <f>IF(VLOOKUP($K47,医療機関データ!$A:$U,AE$7,FALSE)="","",VLOOKUP($K47,医療機関データ!$A:$U,AE$7,FALSE))</f>
        <v>#N/A</v>
      </c>
      <c r="AF47" s="60" t="e">
        <f>IF(VLOOKUP($K47,医療機関データ!$A:$U,AF$7,FALSE)="","",VLOOKUP($K47,医療機関データ!$A:$U,AF$7,FALSE))</f>
        <v>#N/A</v>
      </c>
      <c r="AG47" s="60" t="e">
        <f>IF(VLOOKUP($K47,医療機関データ!$A:$U,AG$7,FALSE)="","",VLOOKUP($K47,医療機関データ!$A:$U,AG$7,FALSE))</f>
        <v>#N/A</v>
      </c>
      <c r="AH47" s="60" t="e">
        <f>IF(VLOOKUP($K47,医療機関データ!$A:$U,AH$7,FALSE)="","",VLOOKUP($K47,医療機関データ!$A:$U,AH$7,FALSE))</f>
        <v>#N/A</v>
      </c>
    </row>
    <row r="48" spans="1:34" ht="18" customHeight="1" x14ac:dyDescent="0.15">
      <c r="A48" s="25">
        <v>40</v>
      </c>
      <c r="B48" s="75"/>
      <c r="C48" s="76"/>
      <c r="D48" s="76"/>
      <c r="E48" s="76"/>
      <c r="F48" s="76"/>
      <c r="G48" s="77"/>
      <c r="H48" s="78"/>
      <c r="I48" s="78"/>
      <c r="J48" s="78"/>
      <c r="K48" s="79"/>
      <c r="L48" s="80"/>
      <c r="M48" s="9" t="str">
        <f>IF(C48="","",VLOOKUP(K48,医療機関データ!$A:$B,2,FALSE))</f>
        <v/>
      </c>
      <c r="N48" s="10" t="str">
        <f t="shared" si="4"/>
        <v/>
      </c>
      <c r="O48" s="10" t="str">
        <f t="shared" si="5"/>
        <v/>
      </c>
      <c r="P48" s="111" t="str">
        <f t="shared" si="3"/>
        <v/>
      </c>
      <c r="Q48" s="10" t="str">
        <f t="shared" si="6"/>
        <v/>
      </c>
      <c r="R48" s="60" t="e">
        <f>IF(VLOOKUP($K48,医療機関データ!$A:$U,R$7,FALSE)="","",VLOOKUP($K48,医療機関データ!$A:$U,R$7,FALSE))</f>
        <v>#N/A</v>
      </c>
      <c r="S48" s="60" t="e">
        <f>IF(VLOOKUP($K48,医療機関データ!$A:$U,S$7,FALSE)="","",VLOOKUP($K48,医療機関データ!$A:$U,S$7,FALSE))</f>
        <v>#N/A</v>
      </c>
      <c r="T48" s="60" t="e">
        <f>IF(VLOOKUP($K48,医療機関データ!$A:$U,T$7,FALSE)="","",VLOOKUP($K48,医療機関データ!$A:$U,T$7,FALSE))</f>
        <v>#N/A</v>
      </c>
      <c r="U48" s="60" t="e">
        <f>IF(VLOOKUP($K48,医療機関データ!$A:$U,U$7,FALSE)="","",VLOOKUP($K48,医療機関データ!$A:$U,U$7,FALSE))</f>
        <v>#N/A</v>
      </c>
      <c r="V48" s="60" t="e">
        <f>IF(VLOOKUP($K48,医療機関データ!$A:$U,V$7,FALSE)="","",VLOOKUP($K48,医療機関データ!$A:$U,V$7,FALSE))</f>
        <v>#N/A</v>
      </c>
      <c r="W48" s="60" t="e">
        <f>IF(VLOOKUP($K48,医療機関データ!$A:$U,W$7,FALSE)="","",VLOOKUP($K48,医療機関データ!$A:$U,W$7,FALSE))</f>
        <v>#N/A</v>
      </c>
      <c r="X48" s="60" t="e">
        <f>IF(VLOOKUP($K48,医療機関データ!$A:$U,X$7,FALSE)="","",VLOOKUP($K48,医療機関データ!$A:$U,X$7,FALSE))</f>
        <v>#N/A</v>
      </c>
      <c r="Y48" s="60" t="e">
        <f>IF(VLOOKUP($K48,医療機関データ!$A:$U,Y$7,FALSE)="","",VLOOKUP($K48,医療機関データ!$A:$U,Y$7,FALSE))</f>
        <v>#N/A</v>
      </c>
      <c r="Z48" s="60" t="e">
        <f>IF(VLOOKUP($K48,医療機関データ!$A:$U,Z$7,FALSE)="","",VLOOKUP($K48,医療機関データ!$A:$U,Z$7,FALSE))</f>
        <v>#N/A</v>
      </c>
      <c r="AA48" s="60" t="e">
        <f>IF(VLOOKUP($K48,医療機関データ!$A:$U,AA$7,FALSE)="","",VLOOKUP($K48,医療機関データ!$A:$U,AA$7,FALSE))</f>
        <v>#N/A</v>
      </c>
      <c r="AB48" s="60" t="e">
        <f>IF(VLOOKUP($K48,医療機関データ!$A:$U,AB$7,FALSE)="","",VLOOKUP($K48,医療機関データ!$A:$U,AB$7,FALSE))</f>
        <v>#N/A</v>
      </c>
      <c r="AC48" s="60" t="e">
        <f>IF(VLOOKUP($K48,医療機関データ!$A:$U,AC$7,FALSE)="","",VLOOKUP($K48,医療機関データ!$A:$U,AC$7,FALSE))</f>
        <v>#N/A</v>
      </c>
      <c r="AD48" s="60" t="e">
        <f>IF(VLOOKUP($K48,医療機関データ!$A:$U,AD$7,FALSE)="","",VLOOKUP($K48,医療機関データ!$A:$U,AD$7,FALSE))</f>
        <v>#N/A</v>
      </c>
      <c r="AE48" s="60" t="e">
        <f>IF(VLOOKUP($K48,医療機関データ!$A:$U,AE$7,FALSE)="","",VLOOKUP($K48,医療機関データ!$A:$U,AE$7,FALSE))</f>
        <v>#N/A</v>
      </c>
      <c r="AF48" s="60" t="e">
        <f>IF(VLOOKUP($K48,医療機関データ!$A:$U,AF$7,FALSE)="","",VLOOKUP($K48,医療機関データ!$A:$U,AF$7,FALSE))</f>
        <v>#N/A</v>
      </c>
      <c r="AG48" s="60" t="e">
        <f>IF(VLOOKUP($K48,医療機関データ!$A:$U,AG$7,FALSE)="","",VLOOKUP($K48,医療機関データ!$A:$U,AG$7,FALSE))</f>
        <v>#N/A</v>
      </c>
      <c r="AH48" s="60" t="e">
        <f>IF(VLOOKUP($K48,医療機関データ!$A:$U,AH$7,FALSE)="","",VLOOKUP($K48,医療機関データ!$A:$U,AH$7,FALSE))</f>
        <v>#N/A</v>
      </c>
    </row>
    <row r="49" spans="1:34" ht="18" customHeight="1" x14ac:dyDescent="0.15">
      <c r="A49" s="25">
        <v>41</v>
      </c>
      <c r="B49" s="75"/>
      <c r="C49" s="76"/>
      <c r="D49" s="76"/>
      <c r="E49" s="76"/>
      <c r="F49" s="76"/>
      <c r="G49" s="77"/>
      <c r="H49" s="78"/>
      <c r="I49" s="78"/>
      <c r="J49" s="78"/>
      <c r="K49" s="79"/>
      <c r="L49" s="80"/>
      <c r="M49" s="9" t="str">
        <f>IF(C49="","",VLOOKUP(K49,医療機関データ!$A:$B,2,FALSE))</f>
        <v/>
      </c>
      <c r="N49" s="10" t="str">
        <f t="shared" si="4"/>
        <v/>
      </c>
      <c r="O49" s="10" t="str">
        <f t="shared" si="5"/>
        <v/>
      </c>
      <c r="P49" s="111" t="str">
        <f t="shared" si="3"/>
        <v/>
      </c>
      <c r="Q49" s="10" t="str">
        <f t="shared" si="6"/>
        <v/>
      </c>
      <c r="R49" s="60" t="e">
        <f>IF(VLOOKUP($K49,医療機関データ!$A:$U,R$7,FALSE)="","",VLOOKUP($K49,医療機関データ!$A:$U,R$7,FALSE))</f>
        <v>#N/A</v>
      </c>
      <c r="S49" s="60" t="e">
        <f>IF(VLOOKUP($K49,医療機関データ!$A:$U,S$7,FALSE)="","",VLOOKUP($K49,医療機関データ!$A:$U,S$7,FALSE))</f>
        <v>#N/A</v>
      </c>
      <c r="T49" s="60" t="e">
        <f>IF(VLOOKUP($K49,医療機関データ!$A:$U,T$7,FALSE)="","",VLOOKUP($K49,医療機関データ!$A:$U,T$7,FALSE))</f>
        <v>#N/A</v>
      </c>
      <c r="U49" s="60" t="e">
        <f>IF(VLOOKUP($K49,医療機関データ!$A:$U,U$7,FALSE)="","",VLOOKUP($K49,医療機関データ!$A:$U,U$7,FALSE))</f>
        <v>#N/A</v>
      </c>
      <c r="V49" s="60" t="e">
        <f>IF(VLOOKUP($K49,医療機関データ!$A:$U,V$7,FALSE)="","",VLOOKUP($K49,医療機関データ!$A:$U,V$7,FALSE))</f>
        <v>#N/A</v>
      </c>
      <c r="W49" s="60" t="e">
        <f>IF(VLOOKUP($K49,医療機関データ!$A:$U,W$7,FALSE)="","",VLOOKUP($K49,医療機関データ!$A:$U,W$7,FALSE))</f>
        <v>#N/A</v>
      </c>
      <c r="X49" s="60" t="e">
        <f>IF(VLOOKUP($K49,医療機関データ!$A:$U,X$7,FALSE)="","",VLOOKUP($K49,医療機関データ!$A:$U,X$7,FALSE))</f>
        <v>#N/A</v>
      </c>
      <c r="Y49" s="60" t="e">
        <f>IF(VLOOKUP($K49,医療機関データ!$A:$U,Y$7,FALSE)="","",VLOOKUP($K49,医療機関データ!$A:$U,Y$7,FALSE))</f>
        <v>#N/A</v>
      </c>
      <c r="Z49" s="60" t="e">
        <f>IF(VLOOKUP($K49,医療機関データ!$A:$U,Z$7,FALSE)="","",VLOOKUP($K49,医療機関データ!$A:$U,Z$7,FALSE))</f>
        <v>#N/A</v>
      </c>
      <c r="AA49" s="60" t="e">
        <f>IF(VLOOKUP($K49,医療機関データ!$A:$U,AA$7,FALSE)="","",VLOOKUP($K49,医療機関データ!$A:$U,AA$7,FALSE))</f>
        <v>#N/A</v>
      </c>
      <c r="AB49" s="60" t="e">
        <f>IF(VLOOKUP($K49,医療機関データ!$A:$U,AB$7,FALSE)="","",VLOOKUP($K49,医療機関データ!$A:$U,AB$7,FALSE))</f>
        <v>#N/A</v>
      </c>
      <c r="AC49" s="60" t="e">
        <f>IF(VLOOKUP($K49,医療機関データ!$A:$U,AC$7,FALSE)="","",VLOOKUP($K49,医療機関データ!$A:$U,AC$7,FALSE))</f>
        <v>#N/A</v>
      </c>
      <c r="AD49" s="60" t="e">
        <f>IF(VLOOKUP($K49,医療機関データ!$A:$U,AD$7,FALSE)="","",VLOOKUP($K49,医療機関データ!$A:$U,AD$7,FALSE))</f>
        <v>#N/A</v>
      </c>
      <c r="AE49" s="60" t="e">
        <f>IF(VLOOKUP($K49,医療機関データ!$A:$U,AE$7,FALSE)="","",VLOOKUP($K49,医療機関データ!$A:$U,AE$7,FALSE))</f>
        <v>#N/A</v>
      </c>
      <c r="AF49" s="60" t="e">
        <f>IF(VLOOKUP($K49,医療機関データ!$A:$U,AF$7,FALSE)="","",VLOOKUP($K49,医療機関データ!$A:$U,AF$7,FALSE))</f>
        <v>#N/A</v>
      </c>
      <c r="AG49" s="60" t="e">
        <f>IF(VLOOKUP($K49,医療機関データ!$A:$U,AG$7,FALSE)="","",VLOOKUP($K49,医療機関データ!$A:$U,AG$7,FALSE))</f>
        <v>#N/A</v>
      </c>
      <c r="AH49" s="60" t="e">
        <f>IF(VLOOKUP($K49,医療機関データ!$A:$U,AH$7,FALSE)="","",VLOOKUP($K49,医療機関データ!$A:$U,AH$7,FALSE))</f>
        <v>#N/A</v>
      </c>
    </row>
    <row r="50" spans="1:34" ht="18" customHeight="1" x14ac:dyDescent="0.15">
      <c r="A50" s="25">
        <v>42</v>
      </c>
      <c r="B50" s="75"/>
      <c r="C50" s="76"/>
      <c r="D50" s="70"/>
      <c r="E50" s="76"/>
      <c r="F50" s="76"/>
      <c r="G50" s="77"/>
      <c r="H50" s="78"/>
      <c r="I50" s="78"/>
      <c r="J50" s="78"/>
      <c r="K50" s="79"/>
      <c r="L50" s="80"/>
      <c r="M50" s="9" t="str">
        <f>IF(C50="","",VLOOKUP(K50,医療機関データ!$A:$B,2,FALSE))</f>
        <v/>
      </c>
      <c r="N50" s="10" t="str">
        <f t="shared" si="4"/>
        <v/>
      </c>
      <c r="O50" s="10" t="str">
        <f t="shared" si="5"/>
        <v/>
      </c>
      <c r="P50" s="111" t="str">
        <f t="shared" si="3"/>
        <v/>
      </c>
      <c r="Q50" s="10" t="str">
        <f t="shared" si="6"/>
        <v/>
      </c>
      <c r="R50" s="60" t="e">
        <f>IF(VLOOKUP($K50,医療機関データ!$A:$U,R$7,FALSE)="","",VLOOKUP($K50,医療機関データ!$A:$U,R$7,FALSE))</f>
        <v>#N/A</v>
      </c>
      <c r="S50" s="60" t="e">
        <f>IF(VLOOKUP($K50,医療機関データ!$A:$U,S$7,FALSE)="","",VLOOKUP($K50,医療機関データ!$A:$U,S$7,FALSE))</f>
        <v>#N/A</v>
      </c>
      <c r="T50" s="60" t="e">
        <f>IF(VLOOKUP($K50,医療機関データ!$A:$U,T$7,FALSE)="","",VLOOKUP($K50,医療機関データ!$A:$U,T$7,FALSE))</f>
        <v>#N/A</v>
      </c>
      <c r="U50" s="60" t="e">
        <f>IF(VLOOKUP($K50,医療機関データ!$A:$U,U$7,FALSE)="","",VLOOKUP($K50,医療機関データ!$A:$U,U$7,FALSE))</f>
        <v>#N/A</v>
      </c>
      <c r="V50" s="60" t="e">
        <f>IF(VLOOKUP($K50,医療機関データ!$A:$U,V$7,FALSE)="","",VLOOKUP($K50,医療機関データ!$A:$U,V$7,FALSE))</f>
        <v>#N/A</v>
      </c>
      <c r="W50" s="60" t="e">
        <f>IF(VLOOKUP($K50,医療機関データ!$A:$U,W$7,FALSE)="","",VLOOKUP($K50,医療機関データ!$A:$U,W$7,FALSE))</f>
        <v>#N/A</v>
      </c>
      <c r="X50" s="60" t="e">
        <f>IF(VLOOKUP($K50,医療機関データ!$A:$U,X$7,FALSE)="","",VLOOKUP($K50,医療機関データ!$A:$U,X$7,FALSE))</f>
        <v>#N/A</v>
      </c>
      <c r="Y50" s="60" t="e">
        <f>IF(VLOOKUP($K50,医療機関データ!$A:$U,Y$7,FALSE)="","",VLOOKUP($K50,医療機関データ!$A:$U,Y$7,FALSE))</f>
        <v>#N/A</v>
      </c>
      <c r="Z50" s="60" t="e">
        <f>IF(VLOOKUP($K50,医療機関データ!$A:$U,Z$7,FALSE)="","",VLOOKUP($K50,医療機関データ!$A:$U,Z$7,FALSE))</f>
        <v>#N/A</v>
      </c>
      <c r="AA50" s="60" t="e">
        <f>IF(VLOOKUP($K50,医療機関データ!$A:$U,AA$7,FALSE)="","",VLOOKUP($K50,医療機関データ!$A:$U,AA$7,FALSE))</f>
        <v>#N/A</v>
      </c>
      <c r="AB50" s="60" t="e">
        <f>IF(VLOOKUP($K50,医療機関データ!$A:$U,AB$7,FALSE)="","",VLOOKUP($K50,医療機関データ!$A:$U,AB$7,FALSE))</f>
        <v>#N/A</v>
      </c>
      <c r="AC50" s="60" t="e">
        <f>IF(VLOOKUP($K50,医療機関データ!$A:$U,AC$7,FALSE)="","",VLOOKUP($K50,医療機関データ!$A:$U,AC$7,FALSE))</f>
        <v>#N/A</v>
      </c>
      <c r="AD50" s="60" t="e">
        <f>IF(VLOOKUP($K50,医療機関データ!$A:$U,AD$7,FALSE)="","",VLOOKUP($K50,医療機関データ!$A:$U,AD$7,FALSE))</f>
        <v>#N/A</v>
      </c>
      <c r="AE50" s="60" t="e">
        <f>IF(VLOOKUP($K50,医療機関データ!$A:$U,AE$7,FALSE)="","",VLOOKUP($K50,医療機関データ!$A:$U,AE$7,FALSE))</f>
        <v>#N/A</v>
      </c>
      <c r="AF50" s="60" t="e">
        <f>IF(VLOOKUP($K50,医療機関データ!$A:$U,AF$7,FALSE)="","",VLOOKUP($K50,医療機関データ!$A:$U,AF$7,FALSE))</f>
        <v>#N/A</v>
      </c>
      <c r="AG50" s="60" t="e">
        <f>IF(VLOOKUP($K50,医療機関データ!$A:$U,AG$7,FALSE)="","",VLOOKUP($K50,医療機関データ!$A:$U,AG$7,FALSE))</f>
        <v>#N/A</v>
      </c>
      <c r="AH50" s="60" t="e">
        <f>IF(VLOOKUP($K50,医療機関データ!$A:$U,AH$7,FALSE)="","",VLOOKUP($K50,医療機関データ!$A:$U,AH$7,FALSE))</f>
        <v>#N/A</v>
      </c>
    </row>
    <row r="51" spans="1:34" ht="18" customHeight="1" x14ac:dyDescent="0.15">
      <c r="A51" s="25">
        <v>43</v>
      </c>
      <c r="B51" s="75"/>
      <c r="C51" s="76"/>
      <c r="D51" s="76"/>
      <c r="E51" s="76"/>
      <c r="F51" s="76"/>
      <c r="G51" s="77"/>
      <c r="H51" s="78"/>
      <c r="I51" s="78"/>
      <c r="J51" s="78"/>
      <c r="K51" s="79"/>
      <c r="L51" s="80"/>
      <c r="M51" s="9" t="str">
        <f>IF(C51="","",VLOOKUP(K51,医療機関データ!$A:$B,2,FALSE))</f>
        <v/>
      </c>
      <c r="N51" s="10" t="str">
        <f t="shared" si="4"/>
        <v/>
      </c>
      <c r="O51" s="10" t="str">
        <f t="shared" si="5"/>
        <v/>
      </c>
      <c r="P51" s="111" t="str">
        <f t="shared" si="3"/>
        <v/>
      </c>
      <c r="Q51" s="10" t="str">
        <f t="shared" si="6"/>
        <v/>
      </c>
      <c r="R51" s="60" t="e">
        <f>IF(VLOOKUP($K51,医療機関データ!$A:$U,R$7,FALSE)="","",VLOOKUP($K51,医療機関データ!$A:$U,R$7,FALSE))</f>
        <v>#N/A</v>
      </c>
      <c r="S51" s="60" t="e">
        <f>IF(VLOOKUP($K51,医療機関データ!$A:$U,S$7,FALSE)="","",VLOOKUP($K51,医療機関データ!$A:$U,S$7,FALSE))</f>
        <v>#N/A</v>
      </c>
      <c r="T51" s="60" t="e">
        <f>IF(VLOOKUP($K51,医療機関データ!$A:$U,T$7,FALSE)="","",VLOOKUP($K51,医療機関データ!$A:$U,T$7,FALSE))</f>
        <v>#N/A</v>
      </c>
      <c r="U51" s="60" t="e">
        <f>IF(VLOOKUP($K51,医療機関データ!$A:$U,U$7,FALSE)="","",VLOOKUP($K51,医療機関データ!$A:$U,U$7,FALSE))</f>
        <v>#N/A</v>
      </c>
      <c r="V51" s="60" t="e">
        <f>IF(VLOOKUP($K51,医療機関データ!$A:$U,V$7,FALSE)="","",VLOOKUP($K51,医療機関データ!$A:$U,V$7,FALSE))</f>
        <v>#N/A</v>
      </c>
      <c r="W51" s="60" t="e">
        <f>IF(VLOOKUP($K51,医療機関データ!$A:$U,W$7,FALSE)="","",VLOOKUP($K51,医療機関データ!$A:$U,W$7,FALSE))</f>
        <v>#N/A</v>
      </c>
      <c r="X51" s="60" t="e">
        <f>IF(VLOOKUP($K51,医療機関データ!$A:$U,X$7,FALSE)="","",VLOOKUP($K51,医療機関データ!$A:$U,X$7,FALSE))</f>
        <v>#N/A</v>
      </c>
      <c r="Y51" s="60" t="e">
        <f>IF(VLOOKUP($K51,医療機関データ!$A:$U,Y$7,FALSE)="","",VLOOKUP($K51,医療機関データ!$A:$U,Y$7,FALSE))</f>
        <v>#N/A</v>
      </c>
      <c r="Z51" s="60" t="e">
        <f>IF(VLOOKUP($K51,医療機関データ!$A:$U,Z$7,FALSE)="","",VLOOKUP($K51,医療機関データ!$A:$U,Z$7,FALSE))</f>
        <v>#N/A</v>
      </c>
      <c r="AA51" s="60" t="e">
        <f>IF(VLOOKUP($K51,医療機関データ!$A:$U,AA$7,FALSE)="","",VLOOKUP($K51,医療機関データ!$A:$U,AA$7,FALSE))</f>
        <v>#N/A</v>
      </c>
      <c r="AB51" s="60" t="e">
        <f>IF(VLOOKUP($K51,医療機関データ!$A:$U,AB$7,FALSE)="","",VLOOKUP($K51,医療機関データ!$A:$U,AB$7,FALSE))</f>
        <v>#N/A</v>
      </c>
      <c r="AC51" s="60" t="e">
        <f>IF(VLOOKUP($K51,医療機関データ!$A:$U,AC$7,FALSE)="","",VLOOKUP($K51,医療機関データ!$A:$U,AC$7,FALSE))</f>
        <v>#N/A</v>
      </c>
      <c r="AD51" s="60" t="e">
        <f>IF(VLOOKUP($K51,医療機関データ!$A:$U,AD$7,FALSE)="","",VLOOKUP($K51,医療機関データ!$A:$U,AD$7,FALSE))</f>
        <v>#N/A</v>
      </c>
      <c r="AE51" s="60" t="e">
        <f>IF(VLOOKUP($K51,医療機関データ!$A:$U,AE$7,FALSE)="","",VLOOKUP($K51,医療機関データ!$A:$U,AE$7,FALSE))</f>
        <v>#N/A</v>
      </c>
      <c r="AF51" s="60" t="e">
        <f>IF(VLOOKUP($K51,医療機関データ!$A:$U,AF$7,FALSE)="","",VLOOKUP($K51,医療機関データ!$A:$U,AF$7,FALSE))</f>
        <v>#N/A</v>
      </c>
      <c r="AG51" s="60" t="e">
        <f>IF(VLOOKUP($K51,医療機関データ!$A:$U,AG$7,FALSE)="","",VLOOKUP($K51,医療機関データ!$A:$U,AG$7,FALSE))</f>
        <v>#N/A</v>
      </c>
      <c r="AH51" s="60" t="e">
        <f>IF(VLOOKUP($K51,医療機関データ!$A:$U,AH$7,FALSE)="","",VLOOKUP($K51,医療機関データ!$A:$U,AH$7,FALSE))</f>
        <v>#N/A</v>
      </c>
    </row>
    <row r="52" spans="1:34" ht="18" customHeight="1" x14ac:dyDescent="0.15">
      <c r="A52" s="25">
        <v>44</v>
      </c>
      <c r="B52" s="75"/>
      <c r="C52" s="76"/>
      <c r="D52" s="76"/>
      <c r="E52" s="76"/>
      <c r="F52" s="76"/>
      <c r="G52" s="77"/>
      <c r="H52" s="78"/>
      <c r="I52" s="78"/>
      <c r="J52" s="78"/>
      <c r="K52" s="79"/>
      <c r="L52" s="80"/>
      <c r="M52" s="9" t="str">
        <f>IF(C52="","",VLOOKUP(K52,医療機関データ!$A:$B,2,FALSE))</f>
        <v/>
      </c>
      <c r="N52" s="10" t="str">
        <f t="shared" si="4"/>
        <v/>
      </c>
      <c r="O52" s="10" t="str">
        <f t="shared" si="5"/>
        <v/>
      </c>
      <c r="P52" s="111" t="str">
        <f t="shared" si="3"/>
        <v/>
      </c>
      <c r="Q52" s="10" t="str">
        <f t="shared" si="6"/>
        <v/>
      </c>
      <c r="R52" s="60" t="e">
        <f>IF(VLOOKUP($K52,医療機関データ!$A:$U,R$7,FALSE)="","",VLOOKUP($K52,医療機関データ!$A:$U,R$7,FALSE))</f>
        <v>#N/A</v>
      </c>
      <c r="S52" s="60" t="e">
        <f>IF(VLOOKUP($K52,医療機関データ!$A:$U,S$7,FALSE)="","",VLOOKUP($K52,医療機関データ!$A:$U,S$7,FALSE))</f>
        <v>#N/A</v>
      </c>
      <c r="T52" s="60" t="e">
        <f>IF(VLOOKUP($K52,医療機関データ!$A:$U,T$7,FALSE)="","",VLOOKUP($K52,医療機関データ!$A:$U,T$7,FALSE))</f>
        <v>#N/A</v>
      </c>
      <c r="U52" s="60" t="e">
        <f>IF(VLOOKUP($K52,医療機関データ!$A:$U,U$7,FALSE)="","",VLOOKUP($K52,医療機関データ!$A:$U,U$7,FALSE))</f>
        <v>#N/A</v>
      </c>
      <c r="V52" s="60" t="e">
        <f>IF(VLOOKUP($K52,医療機関データ!$A:$U,V$7,FALSE)="","",VLOOKUP($K52,医療機関データ!$A:$U,V$7,FALSE))</f>
        <v>#N/A</v>
      </c>
      <c r="W52" s="60" t="e">
        <f>IF(VLOOKUP($K52,医療機関データ!$A:$U,W$7,FALSE)="","",VLOOKUP($K52,医療機関データ!$A:$U,W$7,FALSE))</f>
        <v>#N/A</v>
      </c>
      <c r="X52" s="60" t="e">
        <f>IF(VLOOKUP($K52,医療機関データ!$A:$U,X$7,FALSE)="","",VLOOKUP($K52,医療機関データ!$A:$U,X$7,FALSE))</f>
        <v>#N/A</v>
      </c>
      <c r="Y52" s="60" t="e">
        <f>IF(VLOOKUP($K52,医療機関データ!$A:$U,Y$7,FALSE)="","",VLOOKUP($K52,医療機関データ!$A:$U,Y$7,FALSE))</f>
        <v>#N/A</v>
      </c>
      <c r="Z52" s="60" t="e">
        <f>IF(VLOOKUP($K52,医療機関データ!$A:$U,Z$7,FALSE)="","",VLOOKUP($K52,医療機関データ!$A:$U,Z$7,FALSE))</f>
        <v>#N/A</v>
      </c>
      <c r="AA52" s="60" t="e">
        <f>IF(VLOOKUP($K52,医療機関データ!$A:$U,AA$7,FALSE)="","",VLOOKUP($K52,医療機関データ!$A:$U,AA$7,FALSE))</f>
        <v>#N/A</v>
      </c>
      <c r="AB52" s="60" t="e">
        <f>IF(VLOOKUP($K52,医療機関データ!$A:$U,AB$7,FALSE)="","",VLOOKUP($K52,医療機関データ!$A:$U,AB$7,FALSE))</f>
        <v>#N/A</v>
      </c>
      <c r="AC52" s="60" t="e">
        <f>IF(VLOOKUP($K52,医療機関データ!$A:$U,AC$7,FALSE)="","",VLOOKUP($K52,医療機関データ!$A:$U,AC$7,FALSE))</f>
        <v>#N/A</v>
      </c>
      <c r="AD52" s="60" t="e">
        <f>IF(VLOOKUP($K52,医療機関データ!$A:$U,AD$7,FALSE)="","",VLOOKUP($K52,医療機関データ!$A:$U,AD$7,FALSE))</f>
        <v>#N/A</v>
      </c>
      <c r="AE52" s="60" t="e">
        <f>IF(VLOOKUP($K52,医療機関データ!$A:$U,AE$7,FALSE)="","",VLOOKUP($K52,医療機関データ!$A:$U,AE$7,FALSE))</f>
        <v>#N/A</v>
      </c>
      <c r="AF52" s="60" t="e">
        <f>IF(VLOOKUP($K52,医療機関データ!$A:$U,AF$7,FALSE)="","",VLOOKUP($K52,医療機関データ!$A:$U,AF$7,FALSE))</f>
        <v>#N/A</v>
      </c>
      <c r="AG52" s="60" t="e">
        <f>IF(VLOOKUP($K52,医療機関データ!$A:$U,AG$7,FALSE)="","",VLOOKUP($K52,医療機関データ!$A:$U,AG$7,FALSE))</f>
        <v>#N/A</v>
      </c>
      <c r="AH52" s="60" t="e">
        <f>IF(VLOOKUP($K52,医療機関データ!$A:$U,AH$7,FALSE)="","",VLOOKUP($K52,医療機関データ!$A:$U,AH$7,FALSE))</f>
        <v>#N/A</v>
      </c>
    </row>
    <row r="53" spans="1:34" ht="18" customHeight="1" x14ac:dyDescent="0.15">
      <c r="A53" s="25">
        <v>45</v>
      </c>
      <c r="B53" s="75"/>
      <c r="C53" s="76"/>
      <c r="D53" s="70"/>
      <c r="E53" s="76"/>
      <c r="F53" s="76"/>
      <c r="G53" s="77"/>
      <c r="H53" s="78"/>
      <c r="I53" s="78"/>
      <c r="J53" s="78"/>
      <c r="K53" s="79"/>
      <c r="L53" s="80"/>
      <c r="M53" s="9" t="str">
        <f>IF(C53="","",VLOOKUP(K53,医療機関データ!$A:$B,2,FALSE))</f>
        <v/>
      </c>
      <c r="N53" s="10" t="str">
        <f t="shared" si="4"/>
        <v/>
      </c>
      <c r="O53" s="10" t="str">
        <f t="shared" si="5"/>
        <v/>
      </c>
      <c r="P53" s="111" t="str">
        <f t="shared" si="3"/>
        <v/>
      </c>
      <c r="Q53" s="10" t="str">
        <f t="shared" si="6"/>
        <v/>
      </c>
      <c r="R53" s="60" t="e">
        <f>IF(VLOOKUP($K53,医療機関データ!$A:$U,R$7,FALSE)="","",VLOOKUP($K53,医療機関データ!$A:$U,R$7,FALSE))</f>
        <v>#N/A</v>
      </c>
      <c r="S53" s="60" t="e">
        <f>IF(VLOOKUP($K53,医療機関データ!$A:$U,S$7,FALSE)="","",VLOOKUP($K53,医療機関データ!$A:$U,S$7,FALSE))</f>
        <v>#N/A</v>
      </c>
      <c r="T53" s="60" t="e">
        <f>IF(VLOOKUP($K53,医療機関データ!$A:$U,T$7,FALSE)="","",VLOOKUP($K53,医療機関データ!$A:$U,T$7,FALSE))</f>
        <v>#N/A</v>
      </c>
      <c r="U53" s="60" t="e">
        <f>IF(VLOOKUP($K53,医療機関データ!$A:$U,U$7,FALSE)="","",VLOOKUP($K53,医療機関データ!$A:$U,U$7,FALSE))</f>
        <v>#N/A</v>
      </c>
      <c r="V53" s="60" t="e">
        <f>IF(VLOOKUP($K53,医療機関データ!$A:$U,V$7,FALSE)="","",VLOOKUP($K53,医療機関データ!$A:$U,V$7,FALSE))</f>
        <v>#N/A</v>
      </c>
      <c r="W53" s="60" t="e">
        <f>IF(VLOOKUP($K53,医療機関データ!$A:$U,W$7,FALSE)="","",VLOOKUP($K53,医療機関データ!$A:$U,W$7,FALSE))</f>
        <v>#N/A</v>
      </c>
      <c r="X53" s="60" t="e">
        <f>IF(VLOOKUP($K53,医療機関データ!$A:$U,X$7,FALSE)="","",VLOOKUP($K53,医療機関データ!$A:$U,X$7,FALSE))</f>
        <v>#N/A</v>
      </c>
      <c r="Y53" s="60" t="e">
        <f>IF(VLOOKUP($K53,医療機関データ!$A:$U,Y$7,FALSE)="","",VLOOKUP($K53,医療機関データ!$A:$U,Y$7,FALSE))</f>
        <v>#N/A</v>
      </c>
      <c r="Z53" s="60" t="e">
        <f>IF(VLOOKUP($K53,医療機関データ!$A:$U,Z$7,FALSE)="","",VLOOKUP($K53,医療機関データ!$A:$U,Z$7,FALSE))</f>
        <v>#N/A</v>
      </c>
      <c r="AA53" s="60" t="e">
        <f>IF(VLOOKUP($K53,医療機関データ!$A:$U,AA$7,FALSE)="","",VLOOKUP($K53,医療機関データ!$A:$U,AA$7,FALSE))</f>
        <v>#N/A</v>
      </c>
      <c r="AB53" s="60" t="e">
        <f>IF(VLOOKUP($K53,医療機関データ!$A:$U,AB$7,FALSE)="","",VLOOKUP($K53,医療機関データ!$A:$U,AB$7,FALSE))</f>
        <v>#N/A</v>
      </c>
      <c r="AC53" s="60" t="e">
        <f>IF(VLOOKUP($K53,医療機関データ!$A:$U,AC$7,FALSE)="","",VLOOKUP($K53,医療機関データ!$A:$U,AC$7,FALSE))</f>
        <v>#N/A</v>
      </c>
      <c r="AD53" s="60" t="e">
        <f>IF(VLOOKUP($K53,医療機関データ!$A:$U,AD$7,FALSE)="","",VLOOKUP($K53,医療機関データ!$A:$U,AD$7,FALSE))</f>
        <v>#N/A</v>
      </c>
      <c r="AE53" s="60" t="e">
        <f>IF(VLOOKUP($K53,医療機関データ!$A:$U,AE$7,FALSE)="","",VLOOKUP($K53,医療機関データ!$A:$U,AE$7,FALSE))</f>
        <v>#N/A</v>
      </c>
      <c r="AF53" s="60" t="e">
        <f>IF(VLOOKUP($K53,医療機関データ!$A:$U,AF$7,FALSE)="","",VLOOKUP($K53,医療機関データ!$A:$U,AF$7,FALSE))</f>
        <v>#N/A</v>
      </c>
      <c r="AG53" s="60" t="e">
        <f>IF(VLOOKUP($K53,医療機関データ!$A:$U,AG$7,FALSE)="","",VLOOKUP($K53,医療機関データ!$A:$U,AG$7,FALSE))</f>
        <v>#N/A</v>
      </c>
      <c r="AH53" s="60" t="e">
        <f>IF(VLOOKUP($K53,医療機関データ!$A:$U,AH$7,FALSE)="","",VLOOKUP($K53,医療機関データ!$A:$U,AH$7,FALSE))</f>
        <v>#N/A</v>
      </c>
    </row>
    <row r="54" spans="1:34" ht="18" customHeight="1" x14ac:dyDescent="0.15">
      <c r="A54" s="25">
        <v>46</v>
      </c>
      <c r="B54" s="75"/>
      <c r="C54" s="76"/>
      <c r="D54" s="76"/>
      <c r="E54" s="76"/>
      <c r="F54" s="76"/>
      <c r="G54" s="77"/>
      <c r="H54" s="78"/>
      <c r="I54" s="78"/>
      <c r="J54" s="78"/>
      <c r="K54" s="79"/>
      <c r="L54" s="80"/>
      <c r="M54" s="9" t="str">
        <f>IF(C54="","",VLOOKUP(K54,医療機関データ!$A:$B,2,FALSE))</f>
        <v/>
      </c>
      <c r="N54" s="10" t="str">
        <f t="shared" si="4"/>
        <v/>
      </c>
      <c r="O54" s="10" t="str">
        <f t="shared" si="5"/>
        <v/>
      </c>
      <c r="P54" s="111" t="str">
        <f t="shared" si="3"/>
        <v/>
      </c>
      <c r="Q54" s="10" t="str">
        <f t="shared" si="6"/>
        <v/>
      </c>
      <c r="R54" s="60" t="e">
        <f>IF(VLOOKUP($K54,医療機関データ!$A:$U,R$7,FALSE)="","",VLOOKUP($K54,医療機関データ!$A:$U,R$7,FALSE))</f>
        <v>#N/A</v>
      </c>
      <c r="S54" s="60" t="e">
        <f>IF(VLOOKUP($K54,医療機関データ!$A:$U,S$7,FALSE)="","",VLOOKUP($K54,医療機関データ!$A:$U,S$7,FALSE))</f>
        <v>#N/A</v>
      </c>
      <c r="T54" s="60" t="e">
        <f>IF(VLOOKUP($K54,医療機関データ!$A:$U,T$7,FALSE)="","",VLOOKUP($K54,医療機関データ!$A:$U,T$7,FALSE))</f>
        <v>#N/A</v>
      </c>
      <c r="U54" s="60" t="e">
        <f>IF(VLOOKUP($K54,医療機関データ!$A:$U,U$7,FALSE)="","",VLOOKUP($K54,医療機関データ!$A:$U,U$7,FALSE))</f>
        <v>#N/A</v>
      </c>
      <c r="V54" s="60" t="e">
        <f>IF(VLOOKUP($K54,医療機関データ!$A:$U,V$7,FALSE)="","",VLOOKUP($K54,医療機関データ!$A:$U,V$7,FALSE))</f>
        <v>#N/A</v>
      </c>
      <c r="W54" s="60" t="e">
        <f>IF(VLOOKUP($K54,医療機関データ!$A:$U,W$7,FALSE)="","",VLOOKUP($K54,医療機関データ!$A:$U,W$7,FALSE))</f>
        <v>#N/A</v>
      </c>
      <c r="X54" s="60" t="e">
        <f>IF(VLOOKUP($K54,医療機関データ!$A:$U,X$7,FALSE)="","",VLOOKUP($K54,医療機関データ!$A:$U,X$7,FALSE))</f>
        <v>#N/A</v>
      </c>
      <c r="Y54" s="60" t="e">
        <f>IF(VLOOKUP($K54,医療機関データ!$A:$U,Y$7,FALSE)="","",VLOOKUP($K54,医療機関データ!$A:$U,Y$7,FALSE))</f>
        <v>#N/A</v>
      </c>
      <c r="Z54" s="60" t="e">
        <f>IF(VLOOKUP($K54,医療機関データ!$A:$U,Z$7,FALSE)="","",VLOOKUP($K54,医療機関データ!$A:$U,Z$7,FALSE))</f>
        <v>#N/A</v>
      </c>
      <c r="AA54" s="60" t="e">
        <f>IF(VLOOKUP($K54,医療機関データ!$A:$U,AA$7,FALSE)="","",VLOOKUP($K54,医療機関データ!$A:$U,AA$7,FALSE))</f>
        <v>#N/A</v>
      </c>
      <c r="AB54" s="60" t="e">
        <f>IF(VLOOKUP($K54,医療機関データ!$A:$U,AB$7,FALSE)="","",VLOOKUP($K54,医療機関データ!$A:$U,AB$7,FALSE))</f>
        <v>#N/A</v>
      </c>
      <c r="AC54" s="60" t="e">
        <f>IF(VLOOKUP($K54,医療機関データ!$A:$U,AC$7,FALSE)="","",VLOOKUP($K54,医療機関データ!$A:$U,AC$7,FALSE))</f>
        <v>#N/A</v>
      </c>
      <c r="AD54" s="60" t="e">
        <f>IF(VLOOKUP($K54,医療機関データ!$A:$U,AD$7,FALSE)="","",VLOOKUP($K54,医療機関データ!$A:$U,AD$7,FALSE))</f>
        <v>#N/A</v>
      </c>
      <c r="AE54" s="60" t="e">
        <f>IF(VLOOKUP($K54,医療機関データ!$A:$U,AE$7,FALSE)="","",VLOOKUP($K54,医療機関データ!$A:$U,AE$7,FALSE))</f>
        <v>#N/A</v>
      </c>
      <c r="AF54" s="60" t="e">
        <f>IF(VLOOKUP($K54,医療機関データ!$A:$U,AF$7,FALSE)="","",VLOOKUP($K54,医療機関データ!$A:$U,AF$7,FALSE))</f>
        <v>#N/A</v>
      </c>
      <c r="AG54" s="60" t="e">
        <f>IF(VLOOKUP($K54,医療機関データ!$A:$U,AG$7,FALSE)="","",VLOOKUP($K54,医療機関データ!$A:$U,AG$7,FALSE))</f>
        <v>#N/A</v>
      </c>
      <c r="AH54" s="60" t="e">
        <f>IF(VLOOKUP($K54,医療機関データ!$A:$U,AH$7,FALSE)="","",VLOOKUP($K54,医療機関データ!$A:$U,AH$7,FALSE))</f>
        <v>#N/A</v>
      </c>
    </row>
    <row r="55" spans="1:34" ht="18" customHeight="1" x14ac:dyDescent="0.15">
      <c r="A55" s="25">
        <v>47</v>
      </c>
      <c r="B55" s="75"/>
      <c r="C55" s="76"/>
      <c r="D55" s="76"/>
      <c r="E55" s="76"/>
      <c r="F55" s="76"/>
      <c r="G55" s="77"/>
      <c r="H55" s="78"/>
      <c r="I55" s="78"/>
      <c r="J55" s="78"/>
      <c r="K55" s="79"/>
      <c r="L55" s="80"/>
      <c r="M55" s="9" t="str">
        <f>IF(C55="","",VLOOKUP(K55,医療機関データ!$A:$B,2,FALSE))</f>
        <v/>
      </c>
      <c r="N55" s="10" t="str">
        <f t="shared" si="4"/>
        <v/>
      </c>
      <c r="O55" s="10" t="str">
        <f t="shared" si="5"/>
        <v/>
      </c>
      <c r="P55" s="111" t="str">
        <f t="shared" si="3"/>
        <v/>
      </c>
      <c r="Q55" s="10" t="str">
        <f t="shared" si="6"/>
        <v/>
      </c>
      <c r="R55" s="60" t="e">
        <f>IF(VLOOKUP($K55,医療機関データ!$A:$U,R$7,FALSE)="","",VLOOKUP($K55,医療機関データ!$A:$U,R$7,FALSE))</f>
        <v>#N/A</v>
      </c>
      <c r="S55" s="60" t="e">
        <f>IF(VLOOKUP($K55,医療機関データ!$A:$U,S$7,FALSE)="","",VLOOKUP($K55,医療機関データ!$A:$U,S$7,FALSE))</f>
        <v>#N/A</v>
      </c>
      <c r="T55" s="60" t="e">
        <f>IF(VLOOKUP($K55,医療機関データ!$A:$U,T$7,FALSE)="","",VLOOKUP($K55,医療機関データ!$A:$U,T$7,FALSE))</f>
        <v>#N/A</v>
      </c>
      <c r="U55" s="60" t="e">
        <f>IF(VLOOKUP($K55,医療機関データ!$A:$U,U$7,FALSE)="","",VLOOKUP($K55,医療機関データ!$A:$U,U$7,FALSE))</f>
        <v>#N/A</v>
      </c>
      <c r="V55" s="60" t="e">
        <f>IF(VLOOKUP($K55,医療機関データ!$A:$U,V$7,FALSE)="","",VLOOKUP($K55,医療機関データ!$A:$U,V$7,FALSE))</f>
        <v>#N/A</v>
      </c>
      <c r="W55" s="60" t="e">
        <f>IF(VLOOKUP($K55,医療機関データ!$A:$U,W$7,FALSE)="","",VLOOKUP($K55,医療機関データ!$A:$U,W$7,FALSE))</f>
        <v>#N/A</v>
      </c>
      <c r="X55" s="60" t="e">
        <f>IF(VLOOKUP($K55,医療機関データ!$A:$U,X$7,FALSE)="","",VLOOKUP($K55,医療機関データ!$A:$U,X$7,FALSE))</f>
        <v>#N/A</v>
      </c>
      <c r="Y55" s="60" t="e">
        <f>IF(VLOOKUP($K55,医療機関データ!$A:$U,Y$7,FALSE)="","",VLOOKUP($K55,医療機関データ!$A:$U,Y$7,FALSE))</f>
        <v>#N/A</v>
      </c>
      <c r="Z55" s="60" t="e">
        <f>IF(VLOOKUP($K55,医療機関データ!$A:$U,Z$7,FALSE)="","",VLOOKUP($K55,医療機関データ!$A:$U,Z$7,FALSE))</f>
        <v>#N/A</v>
      </c>
      <c r="AA55" s="60" t="e">
        <f>IF(VLOOKUP($K55,医療機関データ!$A:$U,AA$7,FALSE)="","",VLOOKUP($K55,医療機関データ!$A:$U,AA$7,FALSE))</f>
        <v>#N/A</v>
      </c>
      <c r="AB55" s="60" t="e">
        <f>IF(VLOOKUP($K55,医療機関データ!$A:$U,AB$7,FALSE)="","",VLOOKUP($K55,医療機関データ!$A:$U,AB$7,FALSE))</f>
        <v>#N/A</v>
      </c>
      <c r="AC55" s="60" t="e">
        <f>IF(VLOOKUP($K55,医療機関データ!$A:$U,AC$7,FALSE)="","",VLOOKUP($K55,医療機関データ!$A:$U,AC$7,FALSE))</f>
        <v>#N/A</v>
      </c>
      <c r="AD55" s="60" t="e">
        <f>IF(VLOOKUP($K55,医療機関データ!$A:$U,AD$7,FALSE)="","",VLOOKUP($K55,医療機関データ!$A:$U,AD$7,FALSE))</f>
        <v>#N/A</v>
      </c>
      <c r="AE55" s="60" t="e">
        <f>IF(VLOOKUP($K55,医療機関データ!$A:$U,AE$7,FALSE)="","",VLOOKUP($K55,医療機関データ!$A:$U,AE$7,FALSE))</f>
        <v>#N/A</v>
      </c>
      <c r="AF55" s="60" t="e">
        <f>IF(VLOOKUP($K55,医療機関データ!$A:$U,AF$7,FALSE)="","",VLOOKUP($K55,医療機関データ!$A:$U,AF$7,FALSE))</f>
        <v>#N/A</v>
      </c>
      <c r="AG55" s="60" t="e">
        <f>IF(VLOOKUP($K55,医療機関データ!$A:$U,AG$7,FALSE)="","",VLOOKUP($K55,医療機関データ!$A:$U,AG$7,FALSE))</f>
        <v>#N/A</v>
      </c>
      <c r="AH55" s="60" t="e">
        <f>IF(VLOOKUP($K55,医療機関データ!$A:$U,AH$7,FALSE)="","",VLOOKUP($K55,医療機関データ!$A:$U,AH$7,FALSE))</f>
        <v>#N/A</v>
      </c>
    </row>
    <row r="56" spans="1:34" ht="18" customHeight="1" x14ac:dyDescent="0.15">
      <c r="A56" s="25">
        <v>48</v>
      </c>
      <c r="B56" s="75"/>
      <c r="C56" s="76"/>
      <c r="D56" s="70"/>
      <c r="E56" s="76"/>
      <c r="F56" s="76"/>
      <c r="G56" s="77"/>
      <c r="H56" s="78"/>
      <c r="I56" s="78"/>
      <c r="J56" s="78"/>
      <c r="K56" s="79"/>
      <c r="L56" s="80"/>
      <c r="M56" s="9" t="str">
        <f>IF(C56="","",VLOOKUP(K56,医療機関データ!$A:$B,2,FALSE))</f>
        <v/>
      </c>
      <c r="N56" s="10" t="str">
        <f t="shared" si="4"/>
        <v/>
      </c>
      <c r="O56" s="10" t="str">
        <f t="shared" si="5"/>
        <v/>
      </c>
      <c r="P56" s="111" t="str">
        <f t="shared" si="3"/>
        <v/>
      </c>
      <c r="Q56" s="10" t="str">
        <f t="shared" si="6"/>
        <v/>
      </c>
      <c r="R56" s="60" t="e">
        <f>IF(VLOOKUP($K56,医療機関データ!$A:$U,R$7,FALSE)="","",VLOOKUP($K56,医療機関データ!$A:$U,R$7,FALSE))</f>
        <v>#N/A</v>
      </c>
      <c r="S56" s="60" t="e">
        <f>IF(VLOOKUP($K56,医療機関データ!$A:$U,S$7,FALSE)="","",VLOOKUP($K56,医療機関データ!$A:$U,S$7,FALSE))</f>
        <v>#N/A</v>
      </c>
      <c r="T56" s="60" t="e">
        <f>IF(VLOOKUP($K56,医療機関データ!$A:$U,T$7,FALSE)="","",VLOOKUP($K56,医療機関データ!$A:$U,T$7,FALSE))</f>
        <v>#N/A</v>
      </c>
      <c r="U56" s="60" t="e">
        <f>IF(VLOOKUP($K56,医療機関データ!$A:$U,U$7,FALSE)="","",VLOOKUP($K56,医療機関データ!$A:$U,U$7,FALSE))</f>
        <v>#N/A</v>
      </c>
      <c r="V56" s="60" t="e">
        <f>IF(VLOOKUP($K56,医療機関データ!$A:$U,V$7,FALSE)="","",VLOOKUP($K56,医療機関データ!$A:$U,V$7,FALSE))</f>
        <v>#N/A</v>
      </c>
      <c r="W56" s="60" t="e">
        <f>IF(VLOOKUP($K56,医療機関データ!$A:$U,W$7,FALSE)="","",VLOOKUP($K56,医療機関データ!$A:$U,W$7,FALSE))</f>
        <v>#N/A</v>
      </c>
      <c r="X56" s="60" t="e">
        <f>IF(VLOOKUP($K56,医療機関データ!$A:$U,X$7,FALSE)="","",VLOOKUP($K56,医療機関データ!$A:$U,X$7,FALSE))</f>
        <v>#N/A</v>
      </c>
      <c r="Y56" s="60" t="e">
        <f>IF(VLOOKUP($K56,医療機関データ!$A:$U,Y$7,FALSE)="","",VLOOKUP($K56,医療機関データ!$A:$U,Y$7,FALSE))</f>
        <v>#N/A</v>
      </c>
      <c r="Z56" s="60" t="e">
        <f>IF(VLOOKUP($K56,医療機関データ!$A:$U,Z$7,FALSE)="","",VLOOKUP($K56,医療機関データ!$A:$U,Z$7,FALSE))</f>
        <v>#N/A</v>
      </c>
      <c r="AA56" s="60" t="e">
        <f>IF(VLOOKUP($K56,医療機関データ!$A:$U,AA$7,FALSE)="","",VLOOKUP($K56,医療機関データ!$A:$U,AA$7,FALSE))</f>
        <v>#N/A</v>
      </c>
      <c r="AB56" s="60" t="e">
        <f>IF(VLOOKUP($K56,医療機関データ!$A:$U,AB$7,FALSE)="","",VLOOKUP($K56,医療機関データ!$A:$U,AB$7,FALSE))</f>
        <v>#N/A</v>
      </c>
      <c r="AC56" s="60" t="e">
        <f>IF(VLOOKUP($K56,医療機関データ!$A:$U,AC$7,FALSE)="","",VLOOKUP($K56,医療機関データ!$A:$U,AC$7,FALSE))</f>
        <v>#N/A</v>
      </c>
      <c r="AD56" s="60" t="e">
        <f>IF(VLOOKUP($K56,医療機関データ!$A:$U,AD$7,FALSE)="","",VLOOKUP($K56,医療機関データ!$A:$U,AD$7,FALSE))</f>
        <v>#N/A</v>
      </c>
      <c r="AE56" s="60" t="e">
        <f>IF(VLOOKUP($K56,医療機関データ!$A:$U,AE$7,FALSE)="","",VLOOKUP($K56,医療機関データ!$A:$U,AE$7,FALSE))</f>
        <v>#N/A</v>
      </c>
      <c r="AF56" s="60" t="e">
        <f>IF(VLOOKUP($K56,医療機関データ!$A:$U,AF$7,FALSE)="","",VLOOKUP($K56,医療機関データ!$A:$U,AF$7,FALSE))</f>
        <v>#N/A</v>
      </c>
      <c r="AG56" s="60" t="e">
        <f>IF(VLOOKUP($K56,医療機関データ!$A:$U,AG$7,FALSE)="","",VLOOKUP($K56,医療機関データ!$A:$U,AG$7,FALSE))</f>
        <v>#N/A</v>
      </c>
      <c r="AH56" s="60" t="e">
        <f>IF(VLOOKUP($K56,医療機関データ!$A:$U,AH$7,FALSE)="","",VLOOKUP($K56,医療機関データ!$A:$U,AH$7,FALSE))</f>
        <v>#N/A</v>
      </c>
    </row>
    <row r="57" spans="1:34" ht="18" customHeight="1" x14ac:dyDescent="0.15">
      <c r="A57" s="25">
        <v>49</v>
      </c>
      <c r="B57" s="75"/>
      <c r="C57" s="76"/>
      <c r="D57" s="76"/>
      <c r="E57" s="76"/>
      <c r="F57" s="76"/>
      <c r="G57" s="77"/>
      <c r="H57" s="78"/>
      <c r="I57" s="78"/>
      <c r="J57" s="78"/>
      <c r="K57" s="79"/>
      <c r="L57" s="80"/>
      <c r="M57" s="9" t="str">
        <f>IF(C57="","",VLOOKUP(K57,医療機関データ!$A:$B,2,FALSE))</f>
        <v/>
      </c>
      <c r="N57" s="10" t="str">
        <f t="shared" si="4"/>
        <v/>
      </c>
      <c r="O57" s="10" t="str">
        <f t="shared" si="5"/>
        <v/>
      </c>
      <c r="P57" s="111" t="str">
        <f t="shared" si="3"/>
        <v/>
      </c>
      <c r="Q57" s="10" t="str">
        <f t="shared" si="6"/>
        <v/>
      </c>
      <c r="R57" s="60" t="e">
        <f>IF(VLOOKUP($K57,医療機関データ!$A:$U,R$7,FALSE)="","",VLOOKUP($K57,医療機関データ!$A:$U,R$7,FALSE))</f>
        <v>#N/A</v>
      </c>
      <c r="S57" s="60" t="e">
        <f>IF(VLOOKUP($K57,医療機関データ!$A:$U,S$7,FALSE)="","",VLOOKUP($K57,医療機関データ!$A:$U,S$7,FALSE))</f>
        <v>#N/A</v>
      </c>
      <c r="T57" s="60" t="e">
        <f>IF(VLOOKUP($K57,医療機関データ!$A:$U,T$7,FALSE)="","",VLOOKUP($K57,医療機関データ!$A:$U,T$7,FALSE))</f>
        <v>#N/A</v>
      </c>
      <c r="U57" s="60" t="e">
        <f>IF(VLOOKUP($K57,医療機関データ!$A:$U,U$7,FALSE)="","",VLOOKUP($K57,医療機関データ!$A:$U,U$7,FALSE))</f>
        <v>#N/A</v>
      </c>
      <c r="V57" s="60" t="e">
        <f>IF(VLOOKUP($K57,医療機関データ!$A:$U,V$7,FALSE)="","",VLOOKUP($K57,医療機関データ!$A:$U,V$7,FALSE))</f>
        <v>#N/A</v>
      </c>
      <c r="W57" s="60" t="e">
        <f>IF(VLOOKUP($K57,医療機関データ!$A:$U,W$7,FALSE)="","",VLOOKUP($K57,医療機関データ!$A:$U,W$7,FALSE))</f>
        <v>#N/A</v>
      </c>
      <c r="X57" s="60" t="e">
        <f>IF(VLOOKUP($K57,医療機関データ!$A:$U,X$7,FALSE)="","",VLOOKUP($K57,医療機関データ!$A:$U,X$7,FALSE))</f>
        <v>#N/A</v>
      </c>
      <c r="Y57" s="60" t="e">
        <f>IF(VLOOKUP($K57,医療機関データ!$A:$U,Y$7,FALSE)="","",VLOOKUP($K57,医療機関データ!$A:$U,Y$7,FALSE))</f>
        <v>#N/A</v>
      </c>
      <c r="Z57" s="60" t="e">
        <f>IF(VLOOKUP($K57,医療機関データ!$A:$U,Z$7,FALSE)="","",VLOOKUP($K57,医療機関データ!$A:$U,Z$7,FALSE))</f>
        <v>#N/A</v>
      </c>
      <c r="AA57" s="60" t="e">
        <f>IF(VLOOKUP($K57,医療機関データ!$A:$U,AA$7,FALSE)="","",VLOOKUP($K57,医療機関データ!$A:$U,AA$7,FALSE))</f>
        <v>#N/A</v>
      </c>
      <c r="AB57" s="60" t="e">
        <f>IF(VLOOKUP($K57,医療機関データ!$A:$U,AB$7,FALSE)="","",VLOOKUP($K57,医療機関データ!$A:$U,AB$7,FALSE))</f>
        <v>#N/A</v>
      </c>
      <c r="AC57" s="60" t="e">
        <f>IF(VLOOKUP($K57,医療機関データ!$A:$U,AC$7,FALSE)="","",VLOOKUP($K57,医療機関データ!$A:$U,AC$7,FALSE))</f>
        <v>#N/A</v>
      </c>
      <c r="AD57" s="60" t="e">
        <f>IF(VLOOKUP($K57,医療機関データ!$A:$U,AD$7,FALSE)="","",VLOOKUP($K57,医療機関データ!$A:$U,AD$7,FALSE))</f>
        <v>#N/A</v>
      </c>
      <c r="AE57" s="60" t="e">
        <f>IF(VLOOKUP($K57,医療機関データ!$A:$U,AE$7,FALSE)="","",VLOOKUP($K57,医療機関データ!$A:$U,AE$7,FALSE))</f>
        <v>#N/A</v>
      </c>
      <c r="AF57" s="60" t="e">
        <f>IF(VLOOKUP($K57,医療機関データ!$A:$U,AF$7,FALSE)="","",VLOOKUP($K57,医療機関データ!$A:$U,AF$7,FALSE))</f>
        <v>#N/A</v>
      </c>
      <c r="AG57" s="60" t="e">
        <f>IF(VLOOKUP($K57,医療機関データ!$A:$U,AG$7,FALSE)="","",VLOOKUP($K57,医療機関データ!$A:$U,AG$7,FALSE))</f>
        <v>#N/A</v>
      </c>
      <c r="AH57" s="60" t="e">
        <f>IF(VLOOKUP($K57,医療機関データ!$A:$U,AH$7,FALSE)="","",VLOOKUP($K57,医療機関データ!$A:$U,AH$7,FALSE))</f>
        <v>#N/A</v>
      </c>
    </row>
    <row r="58" spans="1:34" ht="18" customHeight="1" x14ac:dyDescent="0.15">
      <c r="A58" s="25">
        <v>50</v>
      </c>
      <c r="B58" s="75"/>
      <c r="C58" s="76"/>
      <c r="D58" s="76"/>
      <c r="E58" s="76"/>
      <c r="F58" s="76"/>
      <c r="G58" s="77"/>
      <c r="H58" s="78"/>
      <c r="I58" s="78"/>
      <c r="J58" s="78"/>
      <c r="K58" s="79"/>
      <c r="L58" s="80"/>
      <c r="M58" s="9" t="str">
        <f>IF(C58="","",VLOOKUP(K58,医療機関データ!$A:$B,2,FALSE))</f>
        <v/>
      </c>
      <c r="N58" s="10" t="str">
        <f t="shared" si="4"/>
        <v/>
      </c>
      <c r="O58" s="10" t="str">
        <f t="shared" si="5"/>
        <v/>
      </c>
      <c r="P58" s="111" t="str">
        <f t="shared" si="3"/>
        <v/>
      </c>
      <c r="Q58" s="10" t="str">
        <f t="shared" si="6"/>
        <v/>
      </c>
      <c r="R58" s="60" t="e">
        <f>IF(VLOOKUP($K58,医療機関データ!$A:$U,R$7,FALSE)="","",VLOOKUP($K58,医療機関データ!$A:$U,R$7,FALSE))</f>
        <v>#N/A</v>
      </c>
      <c r="S58" s="60" t="e">
        <f>IF(VLOOKUP($K58,医療機関データ!$A:$U,S$7,FALSE)="","",VLOOKUP($K58,医療機関データ!$A:$U,S$7,FALSE))</f>
        <v>#N/A</v>
      </c>
      <c r="T58" s="60" t="e">
        <f>IF(VLOOKUP($K58,医療機関データ!$A:$U,T$7,FALSE)="","",VLOOKUP($K58,医療機関データ!$A:$U,T$7,FALSE))</f>
        <v>#N/A</v>
      </c>
      <c r="U58" s="60" t="e">
        <f>IF(VLOOKUP($K58,医療機関データ!$A:$U,U$7,FALSE)="","",VLOOKUP($K58,医療機関データ!$A:$U,U$7,FALSE))</f>
        <v>#N/A</v>
      </c>
      <c r="V58" s="60" t="e">
        <f>IF(VLOOKUP($K58,医療機関データ!$A:$U,V$7,FALSE)="","",VLOOKUP($K58,医療機関データ!$A:$U,V$7,FALSE))</f>
        <v>#N/A</v>
      </c>
      <c r="W58" s="60" t="e">
        <f>IF(VLOOKUP($K58,医療機関データ!$A:$U,W$7,FALSE)="","",VLOOKUP($K58,医療機関データ!$A:$U,W$7,FALSE))</f>
        <v>#N/A</v>
      </c>
      <c r="X58" s="60" t="e">
        <f>IF(VLOOKUP($K58,医療機関データ!$A:$U,X$7,FALSE)="","",VLOOKUP($K58,医療機関データ!$A:$U,X$7,FALSE))</f>
        <v>#N/A</v>
      </c>
      <c r="Y58" s="60" t="e">
        <f>IF(VLOOKUP($K58,医療機関データ!$A:$U,Y$7,FALSE)="","",VLOOKUP($K58,医療機関データ!$A:$U,Y$7,FALSE))</f>
        <v>#N/A</v>
      </c>
      <c r="Z58" s="60" t="e">
        <f>IF(VLOOKUP($K58,医療機関データ!$A:$U,Z$7,FALSE)="","",VLOOKUP($K58,医療機関データ!$A:$U,Z$7,FALSE))</f>
        <v>#N/A</v>
      </c>
      <c r="AA58" s="60" t="e">
        <f>IF(VLOOKUP($K58,医療機関データ!$A:$U,AA$7,FALSE)="","",VLOOKUP($K58,医療機関データ!$A:$U,AA$7,FALSE))</f>
        <v>#N/A</v>
      </c>
      <c r="AB58" s="60" t="e">
        <f>IF(VLOOKUP($K58,医療機関データ!$A:$U,AB$7,FALSE)="","",VLOOKUP($K58,医療機関データ!$A:$U,AB$7,FALSE))</f>
        <v>#N/A</v>
      </c>
      <c r="AC58" s="60" t="e">
        <f>IF(VLOOKUP($K58,医療機関データ!$A:$U,AC$7,FALSE)="","",VLOOKUP($K58,医療機関データ!$A:$U,AC$7,FALSE))</f>
        <v>#N/A</v>
      </c>
      <c r="AD58" s="60" t="e">
        <f>IF(VLOOKUP($K58,医療機関データ!$A:$U,AD$7,FALSE)="","",VLOOKUP($K58,医療機関データ!$A:$U,AD$7,FALSE))</f>
        <v>#N/A</v>
      </c>
      <c r="AE58" s="60" t="e">
        <f>IF(VLOOKUP($K58,医療機関データ!$A:$U,AE$7,FALSE)="","",VLOOKUP($K58,医療機関データ!$A:$U,AE$7,FALSE))</f>
        <v>#N/A</v>
      </c>
      <c r="AF58" s="60" t="e">
        <f>IF(VLOOKUP($K58,医療機関データ!$A:$U,AF$7,FALSE)="","",VLOOKUP($K58,医療機関データ!$A:$U,AF$7,FALSE))</f>
        <v>#N/A</v>
      </c>
      <c r="AG58" s="60" t="e">
        <f>IF(VLOOKUP($K58,医療機関データ!$A:$U,AG$7,FALSE)="","",VLOOKUP($K58,医療機関データ!$A:$U,AG$7,FALSE))</f>
        <v>#N/A</v>
      </c>
      <c r="AH58" s="60" t="e">
        <f>IF(VLOOKUP($K58,医療機関データ!$A:$U,AH$7,FALSE)="","",VLOOKUP($K58,医療機関データ!$A:$U,AH$7,FALSE))</f>
        <v>#N/A</v>
      </c>
    </row>
    <row r="59" spans="1:34" ht="18" customHeight="1" x14ac:dyDescent="0.15">
      <c r="A59" s="25">
        <v>51</v>
      </c>
      <c r="B59" s="75"/>
      <c r="C59" s="76"/>
      <c r="D59" s="70"/>
      <c r="E59" s="76"/>
      <c r="F59" s="76"/>
      <c r="G59" s="77"/>
      <c r="H59" s="78"/>
      <c r="I59" s="78"/>
      <c r="J59" s="78"/>
      <c r="K59" s="79"/>
      <c r="L59" s="80"/>
      <c r="M59" s="9" t="str">
        <f>IF(C59="","",VLOOKUP(K59,医療機関データ!$A:$B,2,FALSE))</f>
        <v/>
      </c>
      <c r="N59" s="10" t="str">
        <f t="shared" si="4"/>
        <v/>
      </c>
      <c r="O59" s="10" t="str">
        <f t="shared" si="5"/>
        <v/>
      </c>
      <c r="P59" s="111" t="str">
        <f t="shared" si="3"/>
        <v/>
      </c>
      <c r="Q59" s="10" t="str">
        <f t="shared" si="6"/>
        <v/>
      </c>
      <c r="R59" s="60" t="e">
        <f>IF(VLOOKUP($K59,医療機関データ!$A:$U,R$7,FALSE)="","",VLOOKUP($K59,医療機関データ!$A:$U,R$7,FALSE))</f>
        <v>#N/A</v>
      </c>
      <c r="S59" s="60" t="e">
        <f>IF(VLOOKUP($K59,医療機関データ!$A:$U,S$7,FALSE)="","",VLOOKUP($K59,医療機関データ!$A:$U,S$7,FALSE))</f>
        <v>#N/A</v>
      </c>
      <c r="T59" s="60" t="e">
        <f>IF(VLOOKUP($K59,医療機関データ!$A:$U,T$7,FALSE)="","",VLOOKUP($K59,医療機関データ!$A:$U,T$7,FALSE))</f>
        <v>#N/A</v>
      </c>
      <c r="U59" s="60" t="e">
        <f>IF(VLOOKUP($K59,医療機関データ!$A:$U,U$7,FALSE)="","",VLOOKUP($K59,医療機関データ!$A:$U,U$7,FALSE))</f>
        <v>#N/A</v>
      </c>
      <c r="V59" s="60" t="e">
        <f>IF(VLOOKUP($K59,医療機関データ!$A:$U,V$7,FALSE)="","",VLOOKUP($K59,医療機関データ!$A:$U,V$7,FALSE))</f>
        <v>#N/A</v>
      </c>
      <c r="W59" s="60" t="e">
        <f>IF(VLOOKUP($K59,医療機関データ!$A:$U,W$7,FALSE)="","",VLOOKUP($K59,医療機関データ!$A:$U,W$7,FALSE))</f>
        <v>#N/A</v>
      </c>
      <c r="X59" s="60" t="e">
        <f>IF(VLOOKUP($K59,医療機関データ!$A:$U,X$7,FALSE)="","",VLOOKUP($K59,医療機関データ!$A:$U,X$7,FALSE))</f>
        <v>#N/A</v>
      </c>
      <c r="Y59" s="60" t="e">
        <f>IF(VLOOKUP($K59,医療機関データ!$A:$U,Y$7,FALSE)="","",VLOOKUP($K59,医療機関データ!$A:$U,Y$7,FALSE))</f>
        <v>#N/A</v>
      </c>
      <c r="Z59" s="60" t="e">
        <f>IF(VLOOKUP($K59,医療機関データ!$A:$U,Z$7,FALSE)="","",VLOOKUP($K59,医療機関データ!$A:$U,Z$7,FALSE))</f>
        <v>#N/A</v>
      </c>
      <c r="AA59" s="60" t="e">
        <f>IF(VLOOKUP($K59,医療機関データ!$A:$U,AA$7,FALSE)="","",VLOOKUP($K59,医療機関データ!$A:$U,AA$7,FALSE))</f>
        <v>#N/A</v>
      </c>
      <c r="AB59" s="60" t="e">
        <f>IF(VLOOKUP($K59,医療機関データ!$A:$U,AB$7,FALSE)="","",VLOOKUP($K59,医療機関データ!$A:$U,AB$7,FALSE))</f>
        <v>#N/A</v>
      </c>
      <c r="AC59" s="60" t="e">
        <f>IF(VLOOKUP($K59,医療機関データ!$A:$U,AC$7,FALSE)="","",VLOOKUP($K59,医療機関データ!$A:$U,AC$7,FALSE))</f>
        <v>#N/A</v>
      </c>
      <c r="AD59" s="60" t="e">
        <f>IF(VLOOKUP($K59,医療機関データ!$A:$U,AD$7,FALSE)="","",VLOOKUP($K59,医療機関データ!$A:$U,AD$7,FALSE))</f>
        <v>#N/A</v>
      </c>
      <c r="AE59" s="60" t="e">
        <f>IF(VLOOKUP($K59,医療機関データ!$A:$U,AE$7,FALSE)="","",VLOOKUP($K59,医療機関データ!$A:$U,AE$7,FALSE))</f>
        <v>#N/A</v>
      </c>
      <c r="AF59" s="60" t="e">
        <f>IF(VLOOKUP($K59,医療機関データ!$A:$U,AF$7,FALSE)="","",VLOOKUP($K59,医療機関データ!$A:$U,AF$7,FALSE))</f>
        <v>#N/A</v>
      </c>
      <c r="AG59" s="60" t="e">
        <f>IF(VLOOKUP($K59,医療機関データ!$A:$U,AG$7,FALSE)="","",VLOOKUP($K59,医療機関データ!$A:$U,AG$7,FALSE))</f>
        <v>#N/A</v>
      </c>
      <c r="AH59" s="60" t="e">
        <f>IF(VLOOKUP($K59,医療機関データ!$A:$U,AH$7,FALSE)="","",VLOOKUP($K59,医療機関データ!$A:$U,AH$7,FALSE))</f>
        <v>#N/A</v>
      </c>
    </row>
    <row r="60" spans="1:34" ht="18" customHeight="1" x14ac:dyDescent="0.15">
      <c r="A60" s="25">
        <v>52</v>
      </c>
      <c r="B60" s="75"/>
      <c r="C60" s="76"/>
      <c r="D60" s="76"/>
      <c r="E60" s="76"/>
      <c r="F60" s="76"/>
      <c r="G60" s="77"/>
      <c r="H60" s="78"/>
      <c r="I60" s="78"/>
      <c r="J60" s="78"/>
      <c r="K60" s="79"/>
      <c r="L60" s="80"/>
      <c r="M60" s="9" t="str">
        <f>IF(C60="","",VLOOKUP(K60,医療機関データ!$A:$B,2,FALSE))</f>
        <v/>
      </c>
      <c r="N60" s="10" t="str">
        <f t="shared" si="4"/>
        <v/>
      </c>
      <c r="O60" s="10" t="str">
        <f t="shared" si="5"/>
        <v/>
      </c>
      <c r="P60" s="111" t="str">
        <f t="shared" si="3"/>
        <v/>
      </c>
      <c r="Q60" s="10" t="str">
        <f t="shared" si="6"/>
        <v/>
      </c>
      <c r="R60" s="60" t="e">
        <f>IF(VLOOKUP($K60,医療機関データ!$A:$U,R$7,FALSE)="","",VLOOKUP($K60,医療機関データ!$A:$U,R$7,FALSE))</f>
        <v>#N/A</v>
      </c>
      <c r="S60" s="60" t="e">
        <f>IF(VLOOKUP($K60,医療機関データ!$A:$U,S$7,FALSE)="","",VLOOKUP($K60,医療機関データ!$A:$U,S$7,FALSE))</f>
        <v>#N/A</v>
      </c>
      <c r="T60" s="60" t="e">
        <f>IF(VLOOKUP($K60,医療機関データ!$A:$U,T$7,FALSE)="","",VLOOKUP($K60,医療機関データ!$A:$U,T$7,FALSE))</f>
        <v>#N/A</v>
      </c>
      <c r="U60" s="60" t="e">
        <f>IF(VLOOKUP($K60,医療機関データ!$A:$U,U$7,FALSE)="","",VLOOKUP($K60,医療機関データ!$A:$U,U$7,FALSE))</f>
        <v>#N/A</v>
      </c>
      <c r="V60" s="60" t="e">
        <f>IF(VLOOKUP($K60,医療機関データ!$A:$U,V$7,FALSE)="","",VLOOKUP($K60,医療機関データ!$A:$U,V$7,FALSE))</f>
        <v>#N/A</v>
      </c>
      <c r="W60" s="60" t="e">
        <f>IF(VLOOKUP($K60,医療機関データ!$A:$U,W$7,FALSE)="","",VLOOKUP($K60,医療機関データ!$A:$U,W$7,FALSE))</f>
        <v>#N/A</v>
      </c>
      <c r="X60" s="60" t="e">
        <f>IF(VLOOKUP($K60,医療機関データ!$A:$U,X$7,FALSE)="","",VLOOKUP($K60,医療機関データ!$A:$U,X$7,FALSE))</f>
        <v>#N/A</v>
      </c>
      <c r="Y60" s="60" t="e">
        <f>IF(VLOOKUP($K60,医療機関データ!$A:$U,Y$7,FALSE)="","",VLOOKUP($K60,医療機関データ!$A:$U,Y$7,FALSE))</f>
        <v>#N/A</v>
      </c>
      <c r="Z60" s="60" t="e">
        <f>IF(VLOOKUP($K60,医療機関データ!$A:$U,Z$7,FALSE)="","",VLOOKUP($K60,医療機関データ!$A:$U,Z$7,FALSE))</f>
        <v>#N/A</v>
      </c>
      <c r="AA60" s="60" t="e">
        <f>IF(VLOOKUP($K60,医療機関データ!$A:$U,AA$7,FALSE)="","",VLOOKUP($K60,医療機関データ!$A:$U,AA$7,FALSE))</f>
        <v>#N/A</v>
      </c>
      <c r="AB60" s="60" t="e">
        <f>IF(VLOOKUP($K60,医療機関データ!$A:$U,AB$7,FALSE)="","",VLOOKUP($K60,医療機関データ!$A:$U,AB$7,FALSE))</f>
        <v>#N/A</v>
      </c>
      <c r="AC60" s="60" t="e">
        <f>IF(VLOOKUP($K60,医療機関データ!$A:$U,AC$7,FALSE)="","",VLOOKUP($K60,医療機関データ!$A:$U,AC$7,FALSE))</f>
        <v>#N/A</v>
      </c>
      <c r="AD60" s="60" t="e">
        <f>IF(VLOOKUP($K60,医療機関データ!$A:$U,AD$7,FALSE)="","",VLOOKUP($K60,医療機関データ!$A:$U,AD$7,FALSE))</f>
        <v>#N/A</v>
      </c>
      <c r="AE60" s="60" t="e">
        <f>IF(VLOOKUP($K60,医療機関データ!$A:$U,AE$7,FALSE)="","",VLOOKUP($K60,医療機関データ!$A:$U,AE$7,FALSE))</f>
        <v>#N/A</v>
      </c>
      <c r="AF60" s="60" t="e">
        <f>IF(VLOOKUP($K60,医療機関データ!$A:$U,AF$7,FALSE)="","",VLOOKUP($K60,医療機関データ!$A:$U,AF$7,FALSE))</f>
        <v>#N/A</v>
      </c>
      <c r="AG60" s="60" t="e">
        <f>IF(VLOOKUP($K60,医療機関データ!$A:$U,AG$7,FALSE)="","",VLOOKUP($K60,医療機関データ!$A:$U,AG$7,FALSE))</f>
        <v>#N/A</v>
      </c>
      <c r="AH60" s="60" t="e">
        <f>IF(VLOOKUP($K60,医療機関データ!$A:$U,AH$7,FALSE)="","",VLOOKUP($K60,医療機関データ!$A:$U,AH$7,FALSE))</f>
        <v>#N/A</v>
      </c>
    </row>
    <row r="61" spans="1:34" ht="18" customHeight="1" x14ac:dyDescent="0.15">
      <c r="A61" s="25">
        <v>53</v>
      </c>
      <c r="B61" s="75"/>
      <c r="C61" s="76"/>
      <c r="D61" s="76"/>
      <c r="E61" s="76"/>
      <c r="F61" s="76"/>
      <c r="G61" s="77"/>
      <c r="H61" s="78"/>
      <c r="I61" s="78"/>
      <c r="J61" s="78"/>
      <c r="K61" s="79"/>
      <c r="L61" s="80"/>
      <c r="M61" s="9" t="str">
        <f>IF(C61="","",VLOOKUP(K61,医療機関データ!$A:$B,2,FALSE))</f>
        <v/>
      </c>
      <c r="N61" s="10" t="str">
        <f t="shared" si="4"/>
        <v/>
      </c>
      <c r="O61" s="10" t="str">
        <f t="shared" si="5"/>
        <v/>
      </c>
      <c r="P61" s="111" t="str">
        <f t="shared" si="3"/>
        <v/>
      </c>
      <c r="Q61" s="10" t="str">
        <f t="shared" si="6"/>
        <v/>
      </c>
      <c r="R61" s="60" t="e">
        <f>IF(VLOOKUP($K61,医療機関データ!$A:$U,R$7,FALSE)="","",VLOOKUP($K61,医療機関データ!$A:$U,R$7,FALSE))</f>
        <v>#N/A</v>
      </c>
      <c r="S61" s="60" t="e">
        <f>IF(VLOOKUP($K61,医療機関データ!$A:$U,S$7,FALSE)="","",VLOOKUP($K61,医療機関データ!$A:$U,S$7,FALSE))</f>
        <v>#N/A</v>
      </c>
      <c r="T61" s="60" t="e">
        <f>IF(VLOOKUP($K61,医療機関データ!$A:$U,T$7,FALSE)="","",VLOOKUP($K61,医療機関データ!$A:$U,T$7,FALSE))</f>
        <v>#N/A</v>
      </c>
      <c r="U61" s="60" t="e">
        <f>IF(VLOOKUP($K61,医療機関データ!$A:$U,U$7,FALSE)="","",VLOOKUP($K61,医療機関データ!$A:$U,U$7,FALSE))</f>
        <v>#N/A</v>
      </c>
      <c r="V61" s="60" t="e">
        <f>IF(VLOOKUP($K61,医療機関データ!$A:$U,V$7,FALSE)="","",VLOOKUP($K61,医療機関データ!$A:$U,V$7,FALSE))</f>
        <v>#N/A</v>
      </c>
      <c r="W61" s="60" t="e">
        <f>IF(VLOOKUP($K61,医療機関データ!$A:$U,W$7,FALSE)="","",VLOOKUP($K61,医療機関データ!$A:$U,W$7,FALSE))</f>
        <v>#N/A</v>
      </c>
      <c r="X61" s="60" t="e">
        <f>IF(VLOOKUP($K61,医療機関データ!$A:$U,X$7,FALSE)="","",VLOOKUP($K61,医療機関データ!$A:$U,X$7,FALSE))</f>
        <v>#N/A</v>
      </c>
      <c r="Y61" s="60" t="e">
        <f>IF(VLOOKUP($K61,医療機関データ!$A:$U,Y$7,FALSE)="","",VLOOKUP($K61,医療機関データ!$A:$U,Y$7,FALSE))</f>
        <v>#N/A</v>
      </c>
      <c r="Z61" s="60" t="e">
        <f>IF(VLOOKUP($K61,医療機関データ!$A:$U,Z$7,FALSE)="","",VLOOKUP($K61,医療機関データ!$A:$U,Z$7,FALSE))</f>
        <v>#N/A</v>
      </c>
      <c r="AA61" s="60" t="e">
        <f>IF(VLOOKUP($K61,医療機関データ!$A:$U,AA$7,FALSE)="","",VLOOKUP($K61,医療機関データ!$A:$U,AA$7,FALSE))</f>
        <v>#N/A</v>
      </c>
      <c r="AB61" s="60" t="e">
        <f>IF(VLOOKUP($K61,医療機関データ!$A:$U,AB$7,FALSE)="","",VLOOKUP($K61,医療機関データ!$A:$U,AB$7,FALSE))</f>
        <v>#N/A</v>
      </c>
      <c r="AC61" s="60" t="e">
        <f>IF(VLOOKUP($K61,医療機関データ!$A:$U,AC$7,FALSE)="","",VLOOKUP($K61,医療機関データ!$A:$U,AC$7,FALSE))</f>
        <v>#N/A</v>
      </c>
      <c r="AD61" s="60" t="e">
        <f>IF(VLOOKUP($K61,医療機関データ!$A:$U,AD$7,FALSE)="","",VLOOKUP($K61,医療機関データ!$A:$U,AD$7,FALSE))</f>
        <v>#N/A</v>
      </c>
      <c r="AE61" s="60" t="e">
        <f>IF(VLOOKUP($K61,医療機関データ!$A:$U,AE$7,FALSE)="","",VLOOKUP($K61,医療機関データ!$A:$U,AE$7,FALSE))</f>
        <v>#N/A</v>
      </c>
      <c r="AF61" s="60" t="e">
        <f>IF(VLOOKUP($K61,医療機関データ!$A:$U,AF$7,FALSE)="","",VLOOKUP($K61,医療機関データ!$A:$U,AF$7,FALSE))</f>
        <v>#N/A</v>
      </c>
      <c r="AG61" s="60" t="e">
        <f>IF(VLOOKUP($K61,医療機関データ!$A:$U,AG$7,FALSE)="","",VLOOKUP($K61,医療機関データ!$A:$U,AG$7,FALSE))</f>
        <v>#N/A</v>
      </c>
      <c r="AH61" s="60" t="e">
        <f>IF(VLOOKUP($K61,医療機関データ!$A:$U,AH$7,FALSE)="","",VLOOKUP($K61,医療機関データ!$A:$U,AH$7,FALSE))</f>
        <v>#N/A</v>
      </c>
    </row>
    <row r="62" spans="1:34" ht="18" customHeight="1" x14ac:dyDescent="0.15">
      <c r="A62" s="25">
        <v>54</v>
      </c>
      <c r="B62" s="75"/>
      <c r="C62" s="76"/>
      <c r="D62" s="70"/>
      <c r="E62" s="76"/>
      <c r="F62" s="76"/>
      <c r="G62" s="77"/>
      <c r="H62" s="78"/>
      <c r="I62" s="78"/>
      <c r="J62" s="78"/>
      <c r="K62" s="79"/>
      <c r="L62" s="80"/>
      <c r="M62" s="9" t="str">
        <f>IF(C62="","",VLOOKUP(K62,医療機関データ!$A:$B,2,FALSE))</f>
        <v/>
      </c>
      <c r="N62" s="10" t="str">
        <f t="shared" si="4"/>
        <v/>
      </c>
      <c r="O62" s="10" t="str">
        <f t="shared" si="5"/>
        <v/>
      </c>
      <c r="P62" s="111" t="str">
        <f t="shared" si="3"/>
        <v/>
      </c>
      <c r="Q62" s="10" t="str">
        <f t="shared" si="6"/>
        <v/>
      </c>
      <c r="R62" s="60" t="e">
        <f>IF(VLOOKUP($K62,医療機関データ!$A:$U,R$7,FALSE)="","",VLOOKUP($K62,医療機関データ!$A:$U,R$7,FALSE))</f>
        <v>#N/A</v>
      </c>
      <c r="S62" s="60" t="e">
        <f>IF(VLOOKUP($K62,医療機関データ!$A:$U,S$7,FALSE)="","",VLOOKUP($K62,医療機関データ!$A:$U,S$7,FALSE))</f>
        <v>#N/A</v>
      </c>
      <c r="T62" s="60" t="e">
        <f>IF(VLOOKUP($K62,医療機関データ!$A:$U,T$7,FALSE)="","",VLOOKUP($K62,医療機関データ!$A:$U,T$7,FALSE))</f>
        <v>#N/A</v>
      </c>
      <c r="U62" s="60" t="e">
        <f>IF(VLOOKUP($K62,医療機関データ!$A:$U,U$7,FALSE)="","",VLOOKUP($K62,医療機関データ!$A:$U,U$7,FALSE))</f>
        <v>#N/A</v>
      </c>
      <c r="V62" s="60" t="e">
        <f>IF(VLOOKUP($K62,医療機関データ!$A:$U,V$7,FALSE)="","",VLOOKUP($K62,医療機関データ!$A:$U,V$7,FALSE))</f>
        <v>#N/A</v>
      </c>
      <c r="W62" s="60" t="e">
        <f>IF(VLOOKUP($K62,医療機関データ!$A:$U,W$7,FALSE)="","",VLOOKUP($K62,医療機関データ!$A:$U,W$7,FALSE))</f>
        <v>#N/A</v>
      </c>
      <c r="X62" s="60" t="e">
        <f>IF(VLOOKUP($K62,医療機関データ!$A:$U,X$7,FALSE)="","",VLOOKUP($K62,医療機関データ!$A:$U,X$7,FALSE))</f>
        <v>#N/A</v>
      </c>
      <c r="Y62" s="60" t="e">
        <f>IF(VLOOKUP($K62,医療機関データ!$A:$U,Y$7,FALSE)="","",VLOOKUP($K62,医療機関データ!$A:$U,Y$7,FALSE))</f>
        <v>#N/A</v>
      </c>
      <c r="Z62" s="60" t="e">
        <f>IF(VLOOKUP($K62,医療機関データ!$A:$U,Z$7,FALSE)="","",VLOOKUP($K62,医療機関データ!$A:$U,Z$7,FALSE))</f>
        <v>#N/A</v>
      </c>
      <c r="AA62" s="60" t="e">
        <f>IF(VLOOKUP($K62,医療機関データ!$A:$U,AA$7,FALSE)="","",VLOOKUP($K62,医療機関データ!$A:$U,AA$7,FALSE))</f>
        <v>#N/A</v>
      </c>
      <c r="AB62" s="60" t="e">
        <f>IF(VLOOKUP($K62,医療機関データ!$A:$U,AB$7,FALSE)="","",VLOOKUP($K62,医療機関データ!$A:$U,AB$7,FALSE))</f>
        <v>#N/A</v>
      </c>
      <c r="AC62" s="60" t="e">
        <f>IF(VLOOKUP($K62,医療機関データ!$A:$U,AC$7,FALSE)="","",VLOOKUP($K62,医療機関データ!$A:$U,AC$7,FALSE))</f>
        <v>#N/A</v>
      </c>
      <c r="AD62" s="60" t="e">
        <f>IF(VLOOKUP($K62,医療機関データ!$A:$U,AD$7,FALSE)="","",VLOOKUP($K62,医療機関データ!$A:$U,AD$7,FALSE))</f>
        <v>#N/A</v>
      </c>
      <c r="AE62" s="60" t="e">
        <f>IF(VLOOKUP($K62,医療機関データ!$A:$U,AE$7,FALSE)="","",VLOOKUP($K62,医療機関データ!$A:$U,AE$7,FALSE))</f>
        <v>#N/A</v>
      </c>
      <c r="AF62" s="60" t="e">
        <f>IF(VLOOKUP($K62,医療機関データ!$A:$U,AF$7,FALSE)="","",VLOOKUP($K62,医療機関データ!$A:$U,AF$7,FALSE))</f>
        <v>#N/A</v>
      </c>
      <c r="AG62" s="60" t="e">
        <f>IF(VLOOKUP($K62,医療機関データ!$A:$U,AG$7,FALSE)="","",VLOOKUP($K62,医療機関データ!$A:$U,AG$7,FALSE))</f>
        <v>#N/A</v>
      </c>
      <c r="AH62" s="60" t="e">
        <f>IF(VLOOKUP($K62,医療機関データ!$A:$U,AH$7,FALSE)="","",VLOOKUP($K62,医療機関データ!$A:$U,AH$7,FALSE))</f>
        <v>#N/A</v>
      </c>
    </row>
    <row r="63" spans="1:34" ht="18" customHeight="1" x14ac:dyDescent="0.15">
      <c r="A63" s="25">
        <v>55</v>
      </c>
      <c r="B63" s="75"/>
      <c r="C63" s="76"/>
      <c r="D63" s="76"/>
      <c r="E63" s="76"/>
      <c r="F63" s="76"/>
      <c r="G63" s="77"/>
      <c r="H63" s="78"/>
      <c r="I63" s="78"/>
      <c r="J63" s="78"/>
      <c r="K63" s="79"/>
      <c r="L63" s="80"/>
      <c r="M63" s="9" t="str">
        <f>IF(C63="","",VLOOKUP(K63,医療機関データ!$A:$B,2,FALSE))</f>
        <v/>
      </c>
      <c r="N63" s="10" t="str">
        <f t="shared" si="4"/>
        <v/>
      </c>
      <c r="O63" s="10" t="str">
        <f t="shared" si="5"/>
        <v/>
      </c>
      <c r="P63" s="111" t="str">
        <f t="shared" si="3"/>
        <v/>
      </c>
      <c r="Q63" s="10" t="str">
        <f t="shared" si="6"/>
        <v/>
      </c>
      <c r="R63" s="60" t="e">
        <f>IF(VLOOKUP($K63,医療機関データ!$A:$U,R$7,FALSE)="","",VLOOKUP($K63,医療機関データ!$A:$U,R$7,FALSE))</f>
        <v>#N/A</v>
      </c>
      <c r="S63" s="60" t="e">
        <f>IF(VLOOKUP($K63,医療機関データ!$A:$U,S$7,FALSE)="","",VLOOKUP($K63,医療機関データ!$A:$U,S$7,FALSE))</f>
        <v>#N/A</v>
      </c>
      <c r="T63" s="60" t="e">
        <f>IF(VLOOKUP($K63,医療機関データ!$A:$U,T$7,FALSE)="","",VLOOKUP($K63,医療機関データ!$A:$U,T$7,FALSE))</f>
        <v>#N/A</v>
      </c>
      <c r="U63" s="60" t="e">
        <f>IF(VLOOKUP($K63,医療機関データ!$A:$U,U$7,FALSE)="","",VLOOKUP($K63,医療機関データ!$A:$U,U$7,FALSE))</f>
        <v>#N/A</v>
      </c>
      <c r="V63" s="60" t="e">
        <f>IF(VLOOKUP($K63,医療機関データ!$A:$U,V$7,FALSE)="","",VLOOKUP($K63,医療機関データ!$A:$U,V$7,FALSE))</f>
        <v>#N/A</v>
      </c>
      <c r="W63" s="60" t="e">
        <f>IF(VLOOKUP($K63,医療機関データ!$A:$U,W$7,FALSE)="","",VLOOKUP($K63,医療機関データ!$A:$U,W$7,FALSE))</f>
        <v>#N/A</v>
      </c>
      <c r="X63" s="60" t="e">
        <f>IF(VLOOKUP($K63,医療機関データ!$A:$U,X$7,FALSE)="","",VLOOKUP($K63,医療機関データ!$A:$U,X$7,FALSE))</f>
        <v>#N/A</v>
      </c>
      <c r="Y63" s="60" t="e">
        <f>IF(VLOOKUP($K63,医療機関データ!$A:$U,Y$7,FALSE)="","",VLOOKUP($K63,医療機関データ!$A:$U,Y$7,FALSE))</f>
        <v>#N/A</v>
      </c>
      <c r="Z63" s="60" t="e">
        <f>IF(VLOOKUP($K63,医療機関データ!$A:$U,Z$7,FALSE)="","",VLOOKUP($K63,医療機関データ!$A:$U,Z$7,FALSE))</f>
        <v>#N/A</v>
      </c>
      <c r="AA63" s="60" t="e">
        <f>IF(VLOOKUP($K63,医療機関データ!$A:$U,AA$7,FALSE)="","",VLOOKUP($K63,医療機関データ!$A:$U,AA$7,FALSE))</f>
        <v>#N/A</v>
      </c>
      <c r="AB63" s="60" t="e">
        <f>IF(VLOOKUP($K63,医療機関データ!$A:$U,AB$7,FALSE)="","",VLOOKUP($K63,医療機関データ!$A:$U,AB$7,FALSE))</f>
        <v>#N/A</v>
      </c>
      <c r="AC63" s="60" t="e">
        <f>IF(VLOOKUP($K63,医療機関データ!$A:$U,AC$7,FALSE)="","",VLOOKUP($K63,医療機関データ!$A:$U,AC$7,FALSE))</f>
        <v>#N/A</v>
      </c>
      <c r="AD63" s="60" t="e">
        <f>IF(VLOOKUP($K63,医療機関データ!$A:$U,AD$7,FALSE)="","",VLOOKUP($K63,医療機関データ!$A:$U,AD$7,FALSE))</f>
        <v>#N/A</v>
      </c>
      <c r="AE63" s="60" t="e">
        <f>IF(VLOOKUP($K63,医療機関データ!$A:$U,AE$7,FALSE)="","",VLOOKUP($K63,医療機関データ!$A:$U,AE$7,FALSE))</f>
        <v>#N/A</v>
      </c>
      <c r="AF63" s="60" t="e">
        <f>IF(VLOOKUP($K63,医療機関データ!$A:$U,AF$7,FALSE)="","",VLOOKUP($K63,医療機関データ!$A:$U,AF$7,FALSE))</f>
        <v>#N/A</v>
      </c>
      <c r="AG63" s="60" t="e">
        <f>IF(VLOOKUP($K63,医療機関データ!$A:$U,AG$7,FALSE)="","",VLOOKUP($K63,医療機関データ!$A:$U,AG$7,FALSE))</f>
        <v>#N/A</v>
      </c>
      <c r="AH63" s="60" t="e">
        <f>IF(VLOOKUP($K63,医療機関データ!$A:$U,AH$7,FALSE)="","",VLOOKUP($K63,医療機関データ!$A:$U,AH$7,FALSE))</f>
        <v>#N/A</v>
      </c>
    </row>
    <row r="64" spans="1:34" ht="18" customHeight="1" x14ac:dyDescent="0.15">
      <c r="A64" s="25">
        <v>56</v>
      </c>
      <c r="B64" s="75"/>
      <c r="C64" s="76"/>
      <c r="D64" s="76"/>
      <c r="E64" s="76"/>
      <c r="F64" s="76"/>
      <c r="G64" s="77"/>
      <c r="H64" s="78"/>
      <c r="I64" s="78"/>
      <c r="J64" s="78"/>
      <c r="K64" s="79"/>
      <c r="L64" s="80"/>
      <c r="M64" s="9" t="str">
        <f>IF(C64="","",VLOOKUP(K64,医療機関データ!$A:$B,2,FALSE))</f>
        <v/>
      </c>
      <c r="N64" s="10" t="str">
        <f t="shared" si="4"/>
        <v/>
      </c>
      <c r="O64" s="10" t="str">
        <f t="shared" si="5"/>
        <v/>
      </c>
      <c r="P64" s="111" t="str">
        <f t="shared" si="3"/>
        <v/>
      </c>
      <c r="Q64" s="10" t="str">
        <f t="shared" si="6"/>
        <v/>
      </c>
      <c r="R64" s="60" t="e">
        <f>IF(VLOOKUP($K64,医療機関データ!$A:$U,R$7,FALSE)="","",VLOOKUP($K64,医療機関データ!$A:$U,R$7,FALSE))</f>
        <v>#N/A</v>
      </c>
      <c r="S64" s="60" t="e">
        <f>IF(VLOOKUP($K64,医療機関データ!$A:$U,S$7,FALSE)="","",VLOOKUP($K64,医療機関データ!$A:$U,S$7,FALSE))</f>
        <v>#N/A</v>
      </c>
      <c r="T64" s="60" t="e">
        <f>IF(VLOOKUP($K64,医療機関データ!$A:$U,T$7,FALSE)="","",VLOOKUP($K64,医療機関データ!$A:$U,T$7,FALSE))</f>
        <v>#N/A</v>
      </c>
      <c r="U64" s="60" t="e">
        <f>IF(VLOOKUP($K64,医療機関データ!$A:$U,U$7,FALSE)="","",VLOOKUP($K64,医療機関データ!$A:$U,U$7,FALSE))</f>
        <v>#N/A</v>
      </c>
      <c r="V64" s="60" t="e">
        <f>IF(VLOOKUP($K64,医療機関データ!$A:$U,V$7,FALSE)="","",VLOOKUP($K64,医療機関データ!$A:$U,V$7,FALSE))</f>
        <v>#N/A</v>
      </c>
      <c r="W64" s="60" t="e">
        <f>IF(VLOOKUP($K64,医療機関データ!$A:$U,W$7,FALSE)="","",VLOOKUP($K64,医療機関データ!$A:$U,W$7,FALSE))</f>
        <v>#N/A</v>
      </c>
      <c r="X64" s="60" t="e">
        <f>IF(VLOOKUP($K64,医療機関データ!$A:$U,X$7,FALSE)="","",VLOOKUP($K64,医療機関データ!$A:$U,X$7,FALSE))</f>
        <v>#N/A</v>
      </c>
      <c r="Y64" s="60" t="e">
        <f>IF(VLOOKUP($K64,医療機関データ!$A:$U,Y$7,FALSE)="","",VLOOKUP($K64,医療機関データ!$A:$U,Y$7,FALSE))</f>
        <v>#N/A</v>
      </c>
      <c r="Z64" s="60" t="e">
        <f>IF(VLOOKUP($K64,医療機関データ!$A:$U,Z$7,FALSE)="","",VLOOKUP($K64,医療機関データ!$A:$U,Z$7,FALSE))</f>
        <v>#N/A</v>
      </c>
      <c r="AA64" s="60" t="e">
        <f>IF(VLOOKUP($K64,医療機関データ!$A:$U,AA$7,FALSE)="","",VLOOKUP($K64,医療機関データ!$A:$U,AA$7,FALSE))</f>
        <v>#N/A</v>
      </c>
      <c r="AB64" s="60" t="e">
        <f>IF(VLOOKUP($K64,医療機関データ!$A:$U,AB$7,FALSE)="","",VLOOKUP($K64,医療機関データ!$A:$U,AB$7,FALSE))</f>
        <v>#N/A</v>
      </c>
      <c r="AC64" s="60" t="e">
        <f>IF(VLOOKUP($K64,医療機関データ!$A:$U,AC$7,FALSE)="","",VLOOKUP($K64,医療機関データ!$A:$U,AC$7,FALSE))</f>
        <v>#N/A</v>
      </c>
      <c r="AD64" s="60" t="e">
        <f>IF(VLOOKUP($K64,医療機関データ!$A:$U,AD$7,FALSE)="","",VLOOKUP($K64,医療機関データ!$A:$U,AD$7,FALSE))</f>
        <v>#N/A</v>
      </c>
      <c r="AE64" s="60" t="e">
        <f>IF(VLOOKUP($K64,医療機関データ!$A:$U,AE$7,FALSE)="","",VLOOKUP($K64,医療機関データ!$A:$U,AE$7,FALSE))</f>
        <v>#N/A</v>
      </c>
      <c r="AF64" s="60" t="e">
        <f>IF(VLOOKUP($K64,医療機関データ!$A:$U,AF$7,FALSE)="","",VLOOKUP($K64,医療機関データ!$A:$U,AF$7,FALSE))</f>
        <v>#N/A</v>
      </c>
      <c r="AG64" s="60" t="e">
        <f>IF(VLOOKUP($K64,医療機関データ!$A:$U,AG$7,FALSE)="","",VLOOKUP($K64,医療機関データ!$A:$U,AG$7,FALSE))</f>
        <v>#N/A</v>
      </c>
      <c r="AH64" s="60" t="e">
        <f>IF(VLOOKUP($K64,医療機関データ!$A:$U,AH$7,FALSE)="","",VLOOKUP($K64,医療機関データ!$A:$U,AH$7,FALSE))</f>
        <v>#N/A</v>
      </c>
    </row>
    <row r="65" spans="1:34" ht="18" customHeight="1" x14ac:dyDescent="0.15">
      <c r="A65" s="25">
        <v>57</v>
      </c>
      <c r="B65" s="75"/>
      <c r="C65" s="76"/>
      <c r="D65" s="70"/>
      <c r="E65" s="76"/>
      <c r="F65" s="76"/>
      <c r="G65" s="77"/>
      <c r="H65" s="78"/>
      <c r="I65" s="78"/>
      <c r="J65" s="78"/>
      <c r="K65" s="79"/>
      <c r="L65" s="80"/>
      <c r="M65" s="9" t="str">
        <f>IF(C65="","",VLOOKUP(K65,医療機関データ!$A:$B,2,FALSE))</f>
        <v/>
      </c>
      <c r="N65" s="10" t="str">
        <f t="shared" si="4"/>
        <v/>
      </c>
      <c r="O65" s="10" t="str">
        <f t="shared" si="5"/>
        <v/>
      </c>
      <c r="P65" s="111" t="str">
        <f t="shared" si="3"/>
        <v/>
      </c>
      <c r="Q65" s="10" t="str">
        <f t="shared" si="6"/>
        <v/>
      </c>
      <c r="R65" s="60" t="e">
        <f>IF(VLOOKUP($K65,医療機関データ!$A:$U,R$7,FALSE)="","",VLOOKUP($K65,医療機関データ!$A:$U,R$7,FALSE))</f>
        <v>#N/A</v>
      </c>
      <c r="S65" s="60" t="e">
        <f>IF(VLOOKUP($K65,医療機関データ!$A:$U,S$7,FALSE)="","",VLOOKUP($K65,医療機関データ!$A:$U,S$7,FALSE))</f>
        <v>#N/A</v>
      </c>
      <c r="T65" s="60" t="e">
        <f>IF(VLOOKUP($K65,医療機関データ!$A:$U,T$7,FALSE)="","",VLOOKUP($K65,医療機関データ!$A:$U,T$7,FALSE))</f>
        <v>#N/A</v>
      </c>
      <c r="U65" s="60" t="e">
        <f>IF(VLOOKUP($K65,医療機関データ!$A:$U,U$7,FALSE)="","",VLOOKUP($K65,医療機関データ!$A:$U,U$7,FALSE))</f>
        <v>#N/A</v>
      </c>
      <c r="V65" s="60" t="e">
        <f>IF(VLOOKUP($K65,医療機関データ!$A:$U,V$7,FALSE)="","",VLOOKUP($K65,医療機関データ!$A:$U,V$7,FALSE))</f>
        <v>#N/A</v>
      </c>
      <c r="W65" s="60" t="e">
        <f>IF(VLOOKUP($K65,医療機関データ!$A:$U,W$7,FALSE)="","",VLOOKUP($K65,医療機関データ!$A:$U,W$7,FALSE))</f>
        <v>#N/A</v>
      </c>
      <c r="X65" s="60" t="e">
        <f>IF(VLOOKUP($K65,医療機関データ!$A:$U,X$7,FALSE)="","",VLOOKUP($K65,医療機関データ!$A:$U,X$7,FALSE))</f>
        <v>#N/A</v>
      </c>
      <c r="Y65" s="60" t="e">
        <f>IF(VLOOKUP($K65,医療機関データ!$A:$U,Y$7,FALSE)="","",VLOOKUP($K65,医療機関データ!$A:$U,Y$7,FALSE))</f>
        <v>#N/A</v>
      </c>
      <c r="Z65" s="60" t="e">
        <f>IF(VLOOKUP($K65,医療機関データ!$A:$U,Z$7,FALSE)="","",VLOOKUP($K65,医療機関データ!$A:$U,Z$7,FALSE))</f>
        <v>#N/A</v>
      </c>
      <c r="AA65" s="60" t="e">
        <f>IF(VLOOKUP($K65,医療機関データ!$A:$U,AA$7,FALSE)="","",VLOOKUP($K65,医療機関データ!$A:$U,AA$7,FALSE))</f>
        <v>#N/A</v>
      </c>
      <c r="AB65" s="60" t="e">
        <f>IF(VLOOKUP($K65,医療機関データ!$A:$U,AB$7,FALSE)="","",VLOOKUP($K65,医療機関データ!$A:$U,AB$7,FALSE))</f>
        <v>#N/A</v>
      </c>
      <c r="AC65" s="60" t="e">
        <f>IF(VLOOKUP($K65,医療機関データ!$A:$U,AC$7,FALSE)="","",VLOOKUP($K65,医療機関データ!$A:$U,AC$7,FALSE))</f>
        <v>#N/A</v>
      </c>
      <c r="AD65" s="60" t="e">
        <f>IF(VLOOKUP($K65,医療機関データ!$A:$U,AD$7,FALSE)="","",VLOOKUP($K65,医療機関データ!$A:$U,AD$7,FALSE))</f>
        <v>#N/A</v>
      </c>
      <c r="AE65" s="60" t="e">
        <f>IF(VLOOKUP($K65,医療機関データ!$A:$U,AE$7,FALSE)="","",VLOOKUP($K65,医療機関データ!$A:$U,AE$7,FALSE))</f>
        <v>#N/A</v>
      </c>
      <c r="AF65" s="60" t="e">
        <f>IF(VLOOKUP($K65,医療機関データ!$A:$U,AF$7,FALSE)="","",VLOOKUP($K65,医療機関データ!$A:$U,AF$7,FALSE))</f>
        <v>#N/A</v>
      </c>
      <c r="AG65" s="60" t="e">
        <f>IF(VLOOKUP($K65,医療機関データ!$A:$U,AG$7,FALSE)="","",VLOOKUP($K65,医療機関データ!$A:$U,AG$7,FALSE))</f>
        <v>#N/A</v>
      </c>
      <c r="AH65" s="60" t="e">
        <f>IF(VLOOKUP($K65,医療機関データ!$A:$U,AH$7,FALSE)="","",VLOOKUP($K65,医療機関データ!$A:$U,AH$7,FALSE))</f>
        <v>#N/A</v>
      </c>
    </row>
    <row r="66" spans="1:34" ht="18" customHeight="1" x14ac:dyDescent="0.15">
      <c r="A66" s="25">
        <v>58</v>
      </c>
      <c r="B66" s="75"/>
      <c r="C66" s="76"/>
      <c r="D66" s="76"/>
      <c r="E66" s="76"/>
      <c r="F66" s="76"/>
      <c r="G66" s="77"/>
      <c r="H66" s="78"/>
      <c r="I66" s="78"/>
      <c r="J66" s="78"/>
      <c r="K66" s="79"/>
      <c r="L66" s="80"/>
      <c r="M66" s="9" t="str">
        <f>IF(C66="","",VLOOKUP(K66,医療機関データ!$A:$B,2,FALSE))</f>
        <v/>
      </c>
      <c r="N66" s="10" t="str">
        <f t="shared" si="4"/>
        <v/>
      </c>
      <c r="O66" s="10" t="str">
        <f t="shared" si="5"/>
        <v/>
      </c>
      <c r="P66" s="111" t="str">
        <f t="shared" si="3"/>
        <v/>
      </c>
      <c r="Q66" s="10" t="str">
        <f t="shared" si="6"/>
        <v/>
      </c>
      <c r="R66" s="60" t="e">
        <f>IF(VLOOKUP($K66,医療機関データ!$A:$U,R$7,FALSE)="","",VLOOKUP($K66,医療機関データ!$A:$U,R$7,FALSE))</f>
        <v>#N/A</v>
      </c>
      <c r="S66" s="60" t="e">
        <f>IF(VLOOKUP($K66,医療機関データ!$A:$U,S$7,FALSE)="","",VLOOKUP($K66,医療機関データ!$A:$U,S$7,FALSE))</f>
        <v>#N/A</v>
      </c>
      <c r="T66" s="60" t="e">
        <f>IF(VLOOKUP($K66,医療機関データ!$A:$U,T$7,FALSE)="","",VLOOKUP($K66,医療機関データ!$A:$U,T$7,FALSE))</f>
        <v>#N/A</v>
      </c>
      <c r="U66" s="60" t="e">
        <f>IF(VLOOKUP($K66,医療機関データ!$A:$U,U$7,FALSE)="","",VLOOKUP($K66,医療機関データ!$A:$U,U$7,FALSE))</f>
        <v>#N/A</v>
      </c>
      <c r="V66" s="60" t="e">
        <f>IF(VLOOKUP($K66,医療機関データ!$A:$U,V$7,FALSE)="","",VLOOKUP($K66,医療機関データ!$A:$U,V$7,FALSE))</f>
        <v>#N/A</v>
      </c>
      <c r="W66" s="60" t="e">
        <f>IF(VLOOKUP($K66,医療機関データ!$A:$U,W$7,FALSE)="","",VLOOKUP($K66,医療機関データ!$A:$U,W$7,FALSE))</f>
        <v>#N/A</v>
      </c>
      <c r="X66" s="60" t="e">
        <f>IF(VLOOKUP($K66,医療機関データ!$A:$U,X$7,FALSE)="","",VLOOKUP($K66,医療機関データ!$A:$U,X$7,FALSE))</f>
        <v>#N/A</v>
      </c>
      <c r="Y66" s="60" t="e">
        <f>IF(VLOOKUP($K66,医療機関データ!$A:$U,Y$7,FALSE)="","",VLOOKUP($K66,医療機関データ!$A:$U,Y$7,FALSE))</f>
        <v>#N/A</v>
      </c>
      <c r="Z66" s="60" t="e">
        <f>IF(VLOOKUP($K66,医療機関データ!$A:$U,Z$7,FALSE)="","",VLOOKUP($K66,医療機関データ!$A:$U,Z$7,FALSE))</f>
        <v>#N/A</v>
      </c>
      <c r="AA66" s="60" t="e">
        <f>IF(VLOOKUP($K66,医療機関データ!$A:$U,AA$7,FALSE)="","",VLOOKUP($K66,医療機関データ!$A:$U,AA$7,FALSE))</f>
        <v>#N/A</v>
      </c>
      <c r="AB66" s="60" t="e">
        <f>IF(VLOOKUP($K66,医療機関データ!$A:$U,AB$7,FALSE)="","",VLOOKUP($K66,医療機関データ!$A:$U,AB$7,FALSE))</f>
        <v>#N/A</v>
      </c>
      <c r="AC66" s="60" t="e">
        <f>IF(VLOOKUP($K66,医療機関データ!$A:$U,AC$7,FALSE)="","",VLOOKUP($K66,医療機関データ!$A:$U,AC$7,FALSE))</f>
        <v>#N/A</v>
      </c>
      <c r="AD66" s="60" t="e">
        <f>IF(VLOOKUP($K66,医療機関データ!$A:$U,AD$7,FALSE)="","",VLOOKUP($K66,医療機関データ!$A:$U,AD$7,FALSE))</f>
        <v>#N/A</v>
      </c>
      <c r="AE66" s="60" t="e">
        <f>IF(VLOOKUP($K66,医療機関データ!$A:$U,AE$7,FALSE)="","",VLOOKUP($K66,医療機関データ!$A:$U,AE$7,FALSE))</f>
        <v>#N/A</v>
      </c>
      <c r="AF66" s="60" t="e">
        <f>IF(VLOOKUP($K66,医療機関データ!$A:$U,AF$7,FALSE)="","",VLOOKUP($K66,医療機関データ!$A:$U,AF$7,FALSE))</f>
        <v>#N/A</v>
      </c>
      <c r="AG66" s="60" t="e">
        <f>IF(VLOOKUP($K66,医療機関データ!$A:$U,AG$7,FALSE)="","",VLOOKUP($K66,医療機関データ!$A:$U,AG$7,FALSE))</f>
        <v>#N/A</v>
      </c>
      <c r="AH66" s="60" t="e">
        <f>IF(VLOOKUP($K66,医療機関データ!$A:$U,AH$7,FALSE)="","",VLOOKUP($K66,医療機関データ!$A:$U,AH$7,FALSE))</f>
        <v>#N/A</v>
      </c>
    </row>
    <row r="67" spans="1:34" ht="18" customHeight="1" x14ac:dyDescent="0.15">
      <c r="A67" s="25">
        <v>59</v>
      </c>
      <c r="B67" s="75"/>
      <c r="C67" s="76"/>
      <c r="D67" s="76"/>
      <c r="E67" s="76"/>
      <c r="F67" s="76"/>
      <c r="G67" s="77"/>
      <c r="H67" s="78"/>
      <c r="I67" s="78"/>
      <c r="J67" s="78"/>
      <c r="K67" s="79"/>
      <c r="L67" s="80"/>
      <c r="M67" s="9" t="str">
        <f>IF(C67="","",VLOOKUP(K67,医療機関データ!$A:$B,2,FALSE))</f>
        <v/>
      </c>
      <c r="N67" s="10" t="str">
        <f t="shared" si="4"/>
        <v/>
      </c>
      <c r="O67" s="10" t="str">
        <f t="shared" si="5"/>
        <v/>
      </c>
      <c r="P67" s="111" t="str">
        <f t="shared" si="3"/>
        <v/>
      </c>
      <c r="Q67" s="10" t="str">
        <f t="shared" si="6"/>
        <v/>
      </c>
      <c r="R67" s="60" t="e">
        <f>IF(VLOOKUP($K67,医療機関データ!$A:$U,R$7,FALSE)="","",VLOOKUP($K67,医療機関データ!$A:$U,R$7,FALSE))</f>
        <v>#N/A</v>
      </c>
      <c r="S67" s="60" t="e">
        <f>IF(VLOOKUP($K67,医療機関データ!$A:$U,S$7,FALSE)="","",VLOOKUP($K67,医療機関データ!$A:$U,S$7,FALSE))</f>
        <v>#N/A</v>
      </c>
      <c r="T67" s="60" t="e">
        <f>IF(VLOOKUP($K67,医療機関データ!$A:$U,T$7,FALSE)="","",VLOOKUP($K67,医療機関データ!$A:$U,T$7,FALSE))</f>
        <v>#N/A</v>
      </c>
      <c r="U67" s="60" t="e">
        <f>IF(VLOOKUP($K67,医療機関データ!$A:$U,U$7,FALSE)="","",VLOOKUP($K67,医療機関データ!$A:$U,U$7,FALSE))</f>
        <v>#N/A</v>
      </c>
      <c r="V67" s="60" t="e">
        <f>IF(VLOOKUP($K67,医療機関データ!$A:$U,V$7,FALSE)="","",VLOOKUP($K67,医療機関データ!$A:$U,V$7,FALSE))</f>
        <v>#N/A</v>
      </c>
      <c r="W67" s="60" t="e">
        <f>IF(VLOOKUP($K67,医療機関データ!$A:$U,W$7,FALSE)="","",VLOOKUP($K67,医療機関データ!$A:$U,W$7,FALSE))</f>
        <v>#N/A</v>
      </c>
      <c r="X67" s="60" t="e">
        <f>IF(VLOOKUP($K67,医療機関データ!$A:$U,X$7,FALSE)="","",VLOOKUP($K67,医療機関データ!$A:$U,X$7,FALSE))</f>
        <v>#N/A</v>
      </c>
      <c r="Y67" s="60" t="e">
        <f>IF(VLOOKUP($K67,医療機関データ!$A:$U,Y$7,FALSE)="","",VLOOKUP($K67,医療機関データ!$A:$U,Y$7,FALSE))</f>
        <v>#N/A</v>
      </c>
      <c r="Z67" s="60" t="e">
        <f>IF(VLOOKUP($K67,医療機関データ!$A:$U,Z$7,FALSE)="","",VLOOKUP($K67,医療機関データ!$A:$U,Z$7,FALSE))</f>
        <v>#N/A</v>
      </c>
      <c r="AA67" s="60" t="e">
        <f>IF(VLOOKUP($K67,医療機関データ!$A:$U,AA$7,FALSE)="","",VLOOKUP($K67,医療機関データ!$A:$U,AA$7,FALSE))</f>
        <v>#N/A</v>
      </c>
      <c r="AB67" s="60" t="e">
        <f>IF(VLOOKUP($K67,医療機関データ!$A:$U,AB$7,FALSE)="","",VLOOKUP($K67,医療機関データ!$A:$U,AB$7,FALSE))</f>
        <v>#N/A</v>
      </c>
      <c r="AC67" s="60" t="e">
        <f>IF(VLOOKUP($K67,医療機関データ!$A:$U,AC$7,FALSE)="","",VLOOKUP($K67,医療機関データ!$A:$U,AC$7,FALSE))</f>
        <v>#N/A</v>
      </c>
      <c r="AD67" s="60" t="e">
        <f>IF(VLOOKUP($K67,医療機関データ!$A:$U,AD$7,FALSE)="","",VLOOKUP($K67,医療機関データ!$A:$U,AD$7,FALSE))</f>
        <v>#N/A</v>
      </c>
      <c r="AE67" s="60" t="e">
        <f>IF(VLOOKUP($K67,医療機関データ!$A:$U,AE$7,FALSE)="","",VLOOKUP($K67,医療機関データ!$A:$U,AE$7,FALSE))</f>
        <v>#N/A</v>
      </c>
      <c r="AF67" s="60" t="e">
        <f>IF(VLOOKUP($K67,医療機関データ!$A:$U,AF$7,FALSE)="","",VLOOKUP($K67,医療機関データ!$A:$U,AF$7,FALSE))</f>
        <v>#N/A</v>
      </c>
      <c r="AG67" s="60" t="e">
        <f>IF(VLOOKUP($K67,医療機関データ!$A:$U,AG$7,FALSE)="","",VLOOKUP($K67,医療機関データ!$A:$U,AG$7,FALSE))</f>
        <v>#N/A</v>
      </c>
      <c r="AH67" s="60" t="e">
        <f>IF(VLOOKUP($K67,医療機関データ!$A:$U,AH$7,FALSE)="","",VLOOKUP($K67,医療機関データ!$A:$U,AH$7,FALSE))</f>
        <v>#N/A</v>
      </c>
    </row>
    <row r="68" spans="1:34" ht="18" customHeight="1" x14ac:dyDescent="0.15">
      <c r="A68" s="25">
        <v>60</v>
      </c>
      <c r="B68" s="75"/>
      <c r="C68" s="76"/>
      <c r="D68" s="70"/>
      <c r="E68" s="76"/>
      <c r="F68" s="76"/>
      <c r="G68" s="77"/>
      <c r="H68" s="78"/>
      <c r="I68" s="78"/>
      <c r="J68" s="78"/>
      <c r="K68" s="79"/>
      <c r="L68" s="80"/>
      <c r="M68" s="9" t="str">
        <f>IF(C68="","",VLOOKUP(K68,医療機関データ!$A:$B,2,FALSE))</f>
        <v/>
      </c>
      <c r="N68" s="10" t="str">
        <f t="shared" si="4"/>
        <v/>
      </c>
      <c r="O68" s="10" t="str">
        <f t="shared" si="5"/>
        <v/>
      </c>
      <c r="P68" s="111" t="str">
        <f t="shared" si="3"/>
        <v/>
      </c>
      <c r="Q68" s="10" t="str">
        <f t="shared" si="6"/>
        <v/>
      </c>
      <c r="R68" s="60" t="e">
        <f>IF(VLOOKUP($K68,医療機関データ!$A:$U,R$7,FALSE)="","",VLOOKUP($K68,医療機関データ!$A:$U,R$7,FALSE))</f>
        <v>#N/A</v>
      </c>
      <c r="S68" s="60" t="e">
        <f>IF(VLOOKUP($K68,医療機関データ!$A:$U,S$7,FALSE)="","",VLOOKUP($K68,医療機関データ!$A:$U,S$7,FALSE))</f>
        <v>#N/A</v>
      </c>
      <c r="T68" s="60" t="e">
        <f>IF(VLOOKUP($K68,医療機関データ!$A:$U,T$7,FALSE)="","",VLOOKUP($K68,医療機関データ!$A:$U,T$7,FALSE))</f>
        <v>#N/A</v>
      </c>
      <c r="U68" s="60" t="e">
        <f>IF(VLOOKUP($K68,医療機関データ!$A:$U,U$7,FALSE)="","",VLOOKUP($K68,医療機関データ!$A:$U,U$7,FALSE))</f>
        <v>#N/A</v>
      </c>
      <c r="V68" s="60" t="e">
        <f>IF(VLOOKUP($K68,医療機関データ!$A:$U,V$7,FALSE)="","",VLOOKUP($K68,医療機関データ!$A:$U,V$7,FALSE))</f>
        <v>#N/A</v>
      </c>
      <c r="W68" s="60" t="e">
        <f>IF(VLOOKUP($K68,医療機関データ!$A:$U,W$7,FALSE)="","",VLOOKUP($K68,医療機関データ!$A:$U,W$7,FALSE))</f>
        <v>#N/A</v>
      </c>
      <c r="X68" s="60" t="e">
        <f>IF(VLOOKUP($K68,医療機関データ!$A:$U,X$7,FALSE)="","",VLOOKUP($K68,医療機関データ!$A:$U,X$7,FALSE))</f>
        <v>#N/A</v>
      </c>
      <c r="Y68" s="60" t="e">
        <f>IF(VLOOKUP($K68,医療機関データ!$A:$U,Y$7,FALSE)="","",VLOOKUP($K68,医療機関データ!$A:$U,Y$7,FALSE))</f>
        <v>#N/A</v>
      </c>
      <c r="Z68" s="60" t="e">
        <f>IF(VLOOKUP($K68,医療機関データ!$A:$U,Z$7,FALSE)="","",VLOOKUP($K68,医療機関データ!$A:$U,Z$7,FALSE))</f>
        <v>#N/A</v>
      </c>
      <c r="AA68" s="60" t="e">
        <f>IF(VLOOKUP($K68,医療機関データ!$A:$U,AA$7,FALSE)="","",VLOOKUP($K68,医療機関データ!$A:$U,AA$7,FALSE))</f>
        <v>#N/A</v>
      </c>
      <c r="AB68" s="60" t="e">
        <f>IF(VLOOKUP($K68,医療機関データ!$A:$U,AB$7,FALSE)="","",VLOOKUP($K68,医療機関データ!$A:$U,AB$7,FALSE))</f>
        <v>#N/A</v>
      </c>
      <c r="AC68" s="60" t="e">
        <f>IF(VLOOKUP($K68,医療機関データ!$A:$U,AC$7,FALSE)="","",VLOOKUP($K68,医療機関データ!$A:$U,AC$7,FALSE))</f>
        <v>#N/A</v>
      </c>
      <c r="AD68" s="60" t="e">
        <f>IF(VLOOKUP($K68,医療機関データ!$A:$U,AD$7,FALSE)="","",VLOOKUP($K68,医療機関データ!$A:$U,AD$7,FALSE))</f>
        <v>#N/A</v>
      </c>
      <c r="AE68" s="60" t="e">
        <f>IF(VLOOKUP($K68,医療機関データ!$A:$U,AE$7,FALSE)="","",VLOOKUP($K68,医療機関データ!$A:$U,AE$7,FALSE))</f>
        <v>#N/A</v>
      </c>
      <c r="AF68" s="60" t="e">
        <f>IF(VLOOKUP($K68,医療機関データ!$A:$U,AF$7,FALSE)="","",VLOOKUP($K68,医療機関データ!$A:$U,AF$7,FALSE))</f>
        <v>#N/A</v>
      </c>
      <c r="AG68" s="60" t="e">
        <f>IF(VLOOKUP($K68,医療機関データ!$A:$U,AG$7,FALSE)="","",VLOOKUP($K68,医療機関データ!$A:$U,AG$7,FALSE))</f>
        <v>#N/A</v>
      </c>
      <c r="AH68" s="60" t="e">
        <f>IF(VLOOKUP($K68,医療機関データ!$A:$U,AH$7,FALSE)="","",VLOOKUP($K68,医療機関データ!$A:$U,AH$7,FALSE))</f>
        <v>#N/A</v>
      </c>
    </row>
    <row r="69" spans="1:34" ht="18" customHeight="1" x14ac:dyDescent="0.15">
      <c r="A69" s="25">
        <v>61</v>
      </c>
      <c r="B69" s="75"/>
      <c r="C69" s="76"/>
      <c r="D69" s="76"/>
      <c r="E69" s="76"/>
      <c r="F69" s="76"/>
      <c r="G69" s="77"/>
      <c r="H69" s="78"/>
      <c r="I69" s="78"/>
      <c r="J69" s="78"/>
      <c r="K69" s="79"/>
      <c r="L69" s="80"/>
      <c r="M69" s="9" t="str">
        <f>IF(C69="","",VLOOKUP(K69,医療機関データ!$A:$B,2,FALSE))</f>
        <v/>
      </c>
      <c r="N69" s="10" t="str">
        <f t="shared" si="4"/>
        <v/>
      </c>
      <c r="O69" s="10" t="str">
        <f t="shared" si="5"/>
        <v/>
      </c>
      <c r="P69" s="111" t="str">
        <f t="shared" si="3"/>
        <v/>
      </c>
      <c r="Q69" s="10" t="str">
        <f t="shared" si="6"/>
        <v/>
      </c>
      <c r="R69" s="60" t="e">
        <f>IF(VLOOKUP($K69,医療機関データ!$A:$U,R$7,FALSE)="","",VLOOKUP($K69,医療機関データ!$A:$U,R$7,FALSE))</f>
        <v>#N/A</v>
      </c>
      <c r="S69" s="60" t="e">
        <f>IF(VLOOKUP($K69,医療機関データ!$A:$U,S$7,FALSE)="","",VLOOKUP($K69,医療機関データ!$A:$U,S$7,FALSE))</f>
        <v>#N/A</v>
      </c>
      <c r="T69" s="60" t="e">
        <f>IF(VLOOKUP($K69,医療機関データ!$A:$U,T$7,FALSE)="","",VLOOKUP($K69,医療機関データ!$A:$U,T$7,FALSE))</f>
        <v>#N/A</v>
      </c>
      <c r="U69" s="60" t="e">
        <f>IF(VLOOKUP($K69,医療機関データ!$A:$U,U$7,FALSE)="","",VLOOKUP($K69,医療機関データ!$A:$U,U$7,FALSE))</f>
        <v>#N/A</v>
      </c>
      <c r="V69" s="60" t="e">
        <f>IF(VLOOKUP($K69,医療機関データ!$A:$U,V$7,FALSE)="","",VLOOKUP($K69,医療機関データ!$A:$U,V$7,FALSE))</f>
        <v>#N/A</v>
      </c>
      <c r="W69" s="60" t="e">
        <f>IF(VLOOKUP($K69,医療機関データ!$A:$U,W$7,FALSE)="","",VLOOKUP($K69,医療機関データ!$A:$U,W$7,FALSE))</f>
        <v>#N/A</v>
      </c>
      <c r="X69" s="60" t="e">
        <f>IF(VLOOKUP($K69,医療機関データ!$A:$U,X$7,FALSE)="","",VLOOKUP($K69,医療機関データ!$A:$U,X$7,FALSE))</f>
        <v>#N/A</v>
      </c>
      <c r="Y69" s="60" t="e">
        <f>IF(VLOOKUP($K69,医療機関データ!$A:$U,Y$7,FALSE)="","",VLOOKUP($K69,医療機関データ!$A:$U,Y$7,FALSE))</f>
        <v>#N/A</v>
      </c>
      <c r="Z69" s="60" t="e">
        <f>IF(VLOOKUP($K69,医療機関データ!$A:$U,Z$7,FALSE)="","",VLOOKUP($K69,医療機関データ!$A:$U,Z$7,FALSE))</f>
        <v>#N/A</v>
      </c>
      <c r="AA69" s="60" t="e">
        <f>IF(VLOOKUP($K69,医療機関データ!$A:$U,AA$7,FALSE)="","",VLOOKUP($K69,医療機関データ!$A:$U,AA$7,FALSE))</f>
        <v>#N/A</v>
      </c>
      <c r="AB69" s="60" t="e">
        <f>IF(VLOOKUP($K69,医療機関データ!$A:$U,AB$7,FALSE)="","",VLOOKUP($K69,医療機関データ!$A:$U,AB$7,FALSE))</f>
        <v>#N/A</v>
      </c>
      <c r="AC69" s="60" t="e">
        <f>IF(VLOOKUP($K69,医療機関データ!$A:$U,AC$7,FALSE)="","",VLOOKUP($K69,医療機関データ!$A:$U,AC$7,FALSE))</f>
        <v>#N/A</v>
      </c>
      <c r="AD69" s="60" t="e">
        <f>IF(VLOOKUP($K69,医療機関データ!$A:$U,AD$7,FALSE)="","",VLOOKUP($K69,医療機関データ!$A:$U,AD$7,FALSE))</f>
        <v>#N/A</v>
      </c>
      <c r="AE69" s="60" t="e">
        <f>IF(VLOOKUP($K69,医療機関データ!$A:$U,AE$7,FALSE)="","",VLOOKUP($K69,医療機関データ!$A:$U,AE$7,FALSE))</f>
        <v>#N/A</v>
      </c>
      <c r="AF69" s="60" t="e">
        <f>IF(VLOOKUP($K69,医療機関データ!$A:$U,AF$7,FALSE)="","",VLOOKUP($K69,医療機関データ!$A:$U,AF$7,FALSE))</f>
        <v>#N/A</v>
      </c>
      <c r="AG69" s="60" t="e">
        <f>IF(VLOOKUP($K69,医療機関データ!$A:$U,AG$7,FALSE)="","",VLOOKUP($K69,医療機関データ!$A:$U,AG$7,FALSE))</f>
        <v>#N/A</v>
      </c>
      <c r="AH69" s="60" t="e">
        <f>IF(VLOOKUP($K69,医療機関データ!$A:$U,AH$7,FALSE)="","",VLOOKUP($K69,医療機関データ!$A:$U,AH$7,FALSE))</f>
        <v>#N/A</v>
      </c>
    </row>
    <row r="70" spans="1:34" ht="18" customHeight="1" x14ac:dyDescent="0.15">
      <c r="A70" s="25">
        <v>62</v>
      </c>
      <c r="B70" s="75"/>
      <c r="C70" s="76"/>
      <c r="D70" s="76"/>
      <c r="E70" s="76"/>
      <c r="F70" s="76"/>
      <c r="G70" s="77"/>
      <c r="H70" s="78"/>
      <c r="I70" s="78"/>
      <c r="J70" s="78"/>
      <c r="K70" s="79"/>
      <c r="L70" s="80"/>
      <c r="M70" s="9" t="str">
        <f>IF(C70="","",VLOOKUP(K70,医療機関データ!$A:$B,2,FALSE))</f>
        <v/>
      </c>
      <c r="N70" s="10" t="str">
        <f t="shared" si="4"/>
        <v/>
      </c>
      <c r="O70" s="10" t="str">
        <f t="shared" si="5"/>
        <v/>
      </c>
      <c r="P70" s="111" t="str">
        <f t="shared" si="3"/>
        <v/>
      </c>
      <c r="Q70" s="10" t="str">
        <f t="shared" si="6"/>
        <v/>
      </c>
      <c r="R70" s="60" t="e">
        <f>IF(VLOOKUP($K70,医療機関データ!$A:$U,R$7,FALSE)="","",VLOOKUP($K70,医療機関データ!$A:$U,R$7,FALSE))</f>
        <v>#N/A</v>
      </c>
      <c r="S70" s="60" t="e">
        <f>IF(VLOOKUP($K70,医療機関データ!$A:$U,S$7,FALSE)="","",VLOOKUP($K70,医療機関データ!$A:$U,S$7,FALSE))</f>
        <v>#N/A</v>
      </c>
      <c r="T70" s="60" t="e">
        <f>IF(VLOOKUP($K70,医療機関データ!$A:$U,T$7,FALSE)="","",VLOOKUP($K70,医療機関データ!$A:$U,T$7,FALSE))</f>
        <v>#N/A</v>
      </c>
      <c r="U70" s="60" t="e">
        <f>IF(VLOOKUP($K70,医療機関データ!$A:$U,U$7,FALSE)="","",VLOOKUP($K70,医療機関データ!$A:$U,U$7,FALSE))</f>
        <v>#N/A</v>
      </c>
      <c r="V70" s="60" t="e">
        <f>IF(VLOOKUP($K70,医療機関データ!$A:$U,V$7,FALSE)="","",VLOOKUP($K70,医療機関データ!$A:$U,V$7,FALSE))</f>
        <v>#N/A</v>
      </c>
      <c r="W70" s="60" t="e">
        <f>IF(VLOOKUP($K70,医療機関データ!$A:$U,W$7,FALSE)="","",VLOOKUP($K70,医療機関データ!$A:$U,W$7,FALSE))</f>
        <v>#N/A</v>
      </c>
      <c r="X70" s="60" t="e">
        <f>IF(VLOOKUP($K70,医療機関データ!$A:$U,X$7,FALSE)="","",VLOOKUP($K70,医療機関データ!$A:$U,X$7,FALSE))</f>
        <v>#N/A</v>
      </c>
      <c r="Y70" s="60" t="e">
        <f>IF(VLOOKUP($K70,医療機関データ!$A:$U,Y$7,FALSE)="","",VLOOKUP($K70,医療機関データ!$A:$U,Y$7,FALSE))</f>
        <v>#N/A</v>
      </c>
      <c r="Z70" s="60" t="e">
        <f>IF(VLOOKUP($K70,医療機関データ!$A:$U,Z$7,FALSE)="","",VLOOKUP($K70,医療機関データ!$A:$U,Z$7,FALSE))</f>
        <v>#N/A</v>
      </c>
      <c r="AA70" s="60" t="e">
        <f>IF(VLOOKUP($K70,医療機関データ!$A:$U,AA$7,FALSE)="","",VLOOKUP($K70,医療機関データ!$A:$U,AA$7,FALSE))</f>
        <v>#N/A</v>
      </c>
      <c r="AB70" s="60" t="e">
        <f>IF(VLOOKUP($K70,医療機関データ!$A:$U,AB$7,FALSE)="","",VLOOKUP($K70,医療機関データ!$A:$U,AB$7,FALSE))</f>
        <v>#N/A</v>
      </c>
      <c r="AC70" s="60" t="e">
        <f>IF(VLOOKUP($K70,医療機関データ!$A:$U,AC$7,FALSE)="","",VLOOKUP($K70,医療機関データ!$A:$U,AC$7,FALSE))</f>
        <v>#N/A</v>
      </c>
      <c r="AD70" s="60" t="e">
        <f>IF(VLOOKUP($K70,医療機関データ!$A:$U,AD$7,FALSE)="","",VLOOKUP($K70,医療機関データ!$A:$U,AD$7,FALSE))</f>
        <v>#N/A</v>
      </c>
      <c r="AE70" s="60" t="e">
        <f>IF(VLOOKUP($K70,医療機関データ!$A:$U,AE$7,FALSE)="","",VLOOKUP($K70,医療機関データ!$A:$U,AE$7,FALSE))</f>
        <v>#N/A</v>
      </c>
      <c r="AF70" s="60" t="e">
        <f>IF(VLOOKUP($K70,医療機関データ!$A:$U,AF$7,FALSE)="","",VLOOKUP($K70,医療機関データ!$A:$U,AF$7,FALSE))</f>
        <v>#N/A</v>
      </c>
      <c r="AG70" s="60" t="e">
        <f>IF(VLOOKUP($K70,医療機関データ!$A:$U,AG$7,FALSE)="","",VLOOKUP($K70,医療機関データ!$A:$U,AG$7,FALSE))</f>
        <v>#N/A</v>
      </c>
      <c r="AH70" s="60" t="e">
        <f>IF(VLOOKUP($K70,医療機関データ!$A:$U,AH$7,FALSE)="","",VLOOKUP($K70,医療機関データ!$A:$U,AH$7,FALSE))</f>
        <v>#N/A</v>
      </c>
    </row>
    <row r="71" spans="1:34" ht="18" customHeight="1" x14ac:dyDescent="0.15">
      <c r="A71" s="25">
        <v>63</v>
      </c>
      <c r="B71" s="75"/>
      <c r="C71" s="76"/>
      <c r="D71" s="70"/>
      <c r="E71" s="76"/>
      <c r="F71" s="76"/>
      <c r="G71" s="77"/>
      <c r="H71" s="78"/>
      <c r="I71" s="78"/>
      <c r="J71" s="78"/>
      <c r="K71" s="79"/>
      <c r="L71" s="80"/>
      <c r="M71" s="9" t="str">
        <f>IF(C71="","",VLOOKUP(K71,医療機関データ!$A:$B,2,FALSE))</f>
        <v/>
      </c>
      <c r="N71" s="10" t="str">
        <f t="shared" si="4"/>
        <v/>
      </c>
      <c r="O71" s="10" t="str">
        <f t="shared" si="5"/>
        <v/>
      </c>
      <c r="P71" s="111" t="str">
        <f t="shared" si="3"/>
        <v/>
      </c>
      <c r="Q71" s="10" t="str">
        <f t="shared" si="6"/>
        <v/>
      </c>
      <c r="R71" s="60" t="e">
        <f>IF(VLOOKUP($K71,医療機関データ!$A:$U,R$7,FALSE)="","",VLOOKUP($K71,医療機関データ!$A:$U,R$7,FALSE))</f>
        <v>#N/A</v>
      </c>
      <c r="S71" s="60" t="e">
        <f>IF(VLOOKUP($K71,医療機関データ!$A:$U,S$7,FALSE)="","",VLOOKUP($K71,医療機関データ!$A:$U,S$7,FALSE))</f>
        <v>#N/A</v>
      </c>
      <c r="T71" s="60" t="e">
        <f>IF(VLOOKUP($K71,医療機関データ!$A:$U,T$7,FALSE)="","",VLOOKUP($K71,医療機関データ!$A:$U,T$7,FALSE))</f>
        <v>#N/A</v>
      </c>
      <c r="U71" s="60" t="e">
        <f>IF(VLOOKUP($K71,医療機関データ!$A:$U,U$7,FALSE)="","",VLOOKUP($K71,医療機関データ!$A:$U,U$7,FALSE))</f>
        <v>#N/A</v>
      </c>
      <c r="V71" s="60" t="e">
        <f>IF(VLOOKUP($K71,医療機関データ!$A:$U,V$7,FALSE)="","",VLOOKUP($K71,医療機関データ!$A:$U,V$7,FALSE))</f>
        <v>#N/A</v>
      </c>
      <c r="W71" s="60" t="e">
        <f>IF(VLOOKUP($K71,医療機関データ!$A:$U,W$7,FALSE)="","",VLOOKUP($K71,医療機関データ!$A:$U,W$7,FALSE))</f>
        <v>#N/A</v>
      </c>
      <c r="X71" s="60" t="e">
        <f>IF(VLOOKUP($K71,医療機関データ!$A:$U,X$7,FALSE)="","",VLOOKUP($K71,医療機関データ!$A:$U,X$7,FALSE))</f>
        <v>#N/A</v>
      </c>
      <c r="Y71" s="60" t="e">
        <f>IF(VLOOKUP($K71,医療機関データ!$A:$U,Y$7,FALSE)="","",VLOOKUP($K71,医療機関データ!$A:$U,Y$7,FALSE))</f>
        <v>#N/A</v>
      </c>
      <c r="Z71" s="60" t="e">
        <f>IF(VLOOKUP($K71,医療機関データ!$A:$U,Z$7,FALSE)="","",VLOOKUP($K71,医療機関データ!$A:$U,Z$7,FALSE))</f>
        <v>#N/A</v>
      </c>
      <c r="AA71" s="60" t="e">
        <f>IF(VLOOKUP($K71,医療機関データ!$A:$U,AA$7,FALSE)="","",VLOOKUP($K71,医療機関データ!$A:$U,AA$7,FALSE))</f>
        <v>#N/A</v>
      </c>
      <c r="AB71" s="60" t="e">
        <f>IF(VLOOKUP($K71,医療機関データ!$A:$U,AB$7,FALSE)="","",VLOOKUP($K71,医療機関データ!$A:$U,AB$7,FALSE))</f>
        <v>#N/A</v>
      </c>
      <c r="AC71" s="60" t="e">
        <f>IF(VLOOKUP($K71,医療機関データ!$A:$U,AC$7,FALSE)="","",VLOOKUP($K71,医療機関データ!$A:$U,AC$7,FALSE))</f>
        <v>#N/A</v>
      </c>
      <c r="AD71" s="60" t="e">
        <f>IF(VLOOKUP($K71,医療機関データ!$A:$U,AD$7,FALSE)="","",VLOOKUP($K71,医療機関データ!$A:$U,AD$7,FALSE))</f>
        <v>#N/A</v>
      </c>
      <c r="AE71" s="60" t="e">
        <f>IF(VLOOKUP($K71,医療機関データ!$A:$U,AE$7,FALSE)="","",VLOOKUP($K71,医療機関データ!$A:$U,AE$7,FALSE))</f>
        <v>#N/A</v>
      </c>
      <c r="AF71" s="60" t="e">
        <f>IF(VLOOKUP($K71,医療機関データ!$A:$U,AF$7,FALSE)="","",VLOOKUP($K71,医療機関データ!$A:$U,AF$7,FALSE))</f>
        <v>#N/A</v>
      </c>
      <c r="AG71" s="60" t="e">
        <f>IF(VLOOKUP($K71,医療機関データ!$A:$U,AG$7,FALSE)="","",VLOOKUP($K71,医療機関データ!$A:$U,AG$7,FALSE))</f>
        <v>#N/A</v>
      </c>
      <c r="AH71" s="60" t="e">
        <f>IF(VLOOKUP($K71,医療機関データ!$A:$U,AH$7,FALSE)="","",VLOOKUP($K71,医療機関データ!$A:$U,AH$7,FALSE))</f>
        <v>#N/A</v>
      </c>
    </row>
    <row r="72" spans="1:34" ht="18" customHeight="1" x14ac:dyDescent="0.15">
      <c r="A72" s="25">
        <v>64</v>
      </c>
      <c r="B72" s="75"/>
      <c r="C72" s="76"/>
      <c r="D72" s="76"/>
      <c r="E72" s="76"/>
      <c r="F72" s="76"/>
      <c r="G72" s="77"/>
      <c r="H72" s="78"/>
      <c r="I72" s="78"/>
      <c r="J72" s="78"/>
      <c r="K72" s="79"/>
      <c r="L72" s="80"/>
      <c r="M72" s="9" t="str">
        <f>IF(C72="","",VLOOKUP(K72,医療機関データ!$A:$B,2,FALSE))</f>
        <v/>
      </c>
      <c r="N72" s="10" t="str">
        <f t="shared" si="4"/>
        <v/>
      </c>
      <c r="O72" s="10" t="str">
        <f t="shared" si="5"/>
        <v/>
      </c>
      <c r="P72" s="111" t="str">
        <f t="shared" si="3"/>
        <v/>
      </c>
      <c r="Q72" s="10" t="str">
        <f t="shared" si="6"/>
        <v/>
      </c>
      <c r="R72" s="60" t="e">
        <f>IF(VLOOKUP($K72,医療機関データ!$A:$U,R$7,FALSE)="","",VLOOKUP($K72,医療機関データ!$A:$U,R$7,FALSE))</f>
        <v>#N/A</v>
      </c>
      <c r="S72" s="60" t="e">
        <f>IF(VLOOKUP($K72,医療機関データ!$A:$U,S$7,FALSE)="","",VLOOKUP($K72,医療機関データ!$A:$U,S$7,FALSE))</f>
        <v>#N/A</v>
      </c>
      <c r="T72" s="60" t="e">
        <f>IF(VLOOKUP($K72,医療機関データ!$A:$U,T$7,FALSE)="","",VLOOKUP($K72,医療機関データ!$A:$U,T$7,FALSE))</f>
        <v>#N/A</v>
      </c>
      <c r="U72" s="60" t="e">
        <f>IF(VLOOKUP($K72,医療機関データ!$A:$U,U$7,FALSE)="","",VLOOKUP($K72,医療機関データ!$A:$U,U$7,FALSE))</f>
        <v>#N/A</v>
      </c>
      <c r="V72" s="60" t="e">
        <f>IF(VLOOKUP($K72,医療機関データ!$A:$U,V$7,FALSE)="","",VLOOKUP($K72,医療機関データ!$A:$U,V$7,FALSE))</f>
        <v>#N/A</v>
      </c>
      <c r="W72" s="60" t="e">
        <f>IF(VLOOKUP($K72,医療機関データ!$A:$U,W$7,FALSE)="","",VLOOKUP($K72,医療機関データ!$A:$U,W$7,FALSE))</f>
        <v>#N/A</v>
      </c>
      <c r="X72" s="60" t="e">
        <f>IF(VLOOKUP($K72,医療機関データ!$A:$U,X$7,FALSE)="","",VLOOKUP($K72,医療機関データ!$A:$U,X$7,FALSE))</f>
        <v>#N/A</v>
      </c>
      <c r="Y72" s="60" t="e">
        <f>IF(VLOOKUP($K72,医療機関データ!$A:$U,Y$7,FALSE)="","",VLOOKUP($K72,医療機関データ!$A:$U,Y$7,FALSE))</f>
        <v>#N/A</v>
      </c>
      <c r="Z72" s="60" t="e">
        <f>IF(VLOOKUP($K72,医療機関データ!$A:$U,Z$7,FALSE)="","",VLOOKUP($K72,医療機関データ!$A:$U,Z$7,FALSE))</f>
        <v>#N/A</v>
      </c>
      <c r="AA72" s="60" t="e">
        <f>IF(VLOOKUP($K72,医療機関データ!$A:$U,AA$7,FALSE)="","",VLOOKUP($K72,医療機関データ!$A:$U,AA$7,FALSE))</f>
        <v>#N/A</v>
      </c>
      <c r="AB72" s="60" t="e">
        <f>IF(VLOOKUP($K72,医療機関データ!$A:$U,AB$7,FALSE)="","",VLOOKUP($K72,医療機関データ!$A:$U,AB$7,FALSE))</f>
        <v>#N/A</v>
      </c>
      <c r="AC72" s="60" t="e">
        <f>IF(VLOOKUP($K72,医療機関データ!$A:$U,AC$7,FALSE)="","",VLOOKUP($K72,医療機関データ!$A:$U,AC$7,FALSE))</f>
        <v>#N/A</v>
      </c>
      <c r="AD72" s="60" t="e">
        <f>IF(VLOOKUP($K72,医療機関データ!$A:$U,AD$7,FALSE)="","",VLOOKUP($K72,医療機関データ!$A:$U,AD$7,FALSE))</f>
        <v>#N/A</v>
      </c>
      <c r="AE72" s="60" t="e">
        <f>IF(VLOOKUP($K72,医療機関データ!$A:$U,AE$7,FALSE)="","",VLOOKUP($K72,医療機関データ!$A:$U,AE$7,FALSE))</f>
        <v>#N/A</v>
      </c>
      <c r="AF72" s="60" t="e">
        <f>IF(VLOOKUP($K72,医療機関データ!$A:$U,AF$7,FALSE)="","",VLOOKUP($K72,医療機関データ!$A:$U,AF$7,FALSE))</f>
        <v>#N/A</v>
      </c>
      <c r="AG72" s="60" t="e">
        <f>IF(VLOOKUP($K72,医療機関データ!$A:$U,AG$7,FALSE)="","",VLOOKUP($K72,医療機関データ!$A:$U,AG$7,FALSE))</f>
        <v>#N/A</v>
      </c>
      <c r="AH72" s="60" t="e">
        <f>IF(VLOOKUP($K72,医療機関データ!$A:$U,AH$7,FALSE)="","",VLOOKUP($K72,医療機関データ!$A:$U,AH$7,FALSE))</f>
        <v>#N/A</v>
      </c>
    </row>
    <row r="73" spans="1:34" ht="18" customHeight="1" x14ac:dyDescent="0.15">
      <c r="A73" s="25">
        <v>65</v>
      </c>
      <c r="B73" s="75"/>
      <c r="C73" s="76"/>
      <c r="D73" s="76"/>
      <c r="E73" s="76"/>
      <c r="F73" s="76"/>
      <c r="G73" s="77"/>
      <c r="H73" s="78"/>
      <c r="I73" s="78"/>
      <c r="J73" s="78"/>
      <c r="K73" s="79"/>
      <c r="L73" s="80"/>
      <c r="M73" s="9" t="str">
        <f>IF(C73="","",VLOOKUP(K73,医療機関データ!$A:$B,2,FALSE))</f>
        <v/>
      </c>
      <c r="N73" s="10" t="str">
        <f t="shared" ref="N73:N108" si="7">IF(C73="","",IF(COUNTIF(R73:AH73,L73)&gt;=1,"","希望日不可"))</f>
        <v/>
      </c>
      <c r="O73" s="10" t="str">
        <f t="shared" ref="O73:O108" si="8">IF(C73="","",IF(AND(H73&lt;&gt;1,H73&lt;&gt;2,H73&lt;&gt;3),"無効です",IF(H73=3,"",IF(DATEDIF(G73,46112,"Y")&gt;=40,"A1.A2は40歳未満のみ",""))))</f>
        <v/>
      </c>
      <c r="P73" s="111" t="str">
        <f t="shared" si="3"/>
        <v/>
      </c>
      <c r="Q73" s="10" t="str">
        <f t="shared" ref="Q73:Q108" si="9">IF(C73="","",IF(COUNTIFS($C$9:$C$108,C73,$D$9:$D$108,D73,$G$9:$G$108,G73)&gt;1,"重複",""))</f>
        <v/>
      </c>
      <c r="R73" s="60" t="e">
        <f>IF(VLOOKUP($K73,医療機関データ!$A:$U,R$7,FALSE)="","",VLOOKUP($K73,医療機関データ!$A:$U,R$7,FALSE))</f>
        <v>#N/A</v>
      </c>
      <c r="S73" s="60" t="e">
        <f>IF(VLOOKUP($K73,医療機関データ!$A:$U,S$7,FALSE)="","",VLOOKUP($K73,医療機関データ!$A:$U,S$7,FALSE))</f>
        <v>#N/A</v>
      </c>
      <c r="T73" s="60" t="e">
        <f>IF(VLOOKUP($K73,医療機関データ!$A:$U,T$7,FALSE)="","",VLOOKUP($K73,医療機関データ!$A:$U,T$7,FALSE))</f>
        <v>#N/A</v>
      </c>
      <c r="U73" s="60" t="e">
        <f>IF(VLOOKUP($K73,医療機関データ!$A:$U,U$7,FALSE)="","",VLOOKUP($K73,医療機関データ!$A:$U,U$7,FALSE))</f>
        <v>#N/A</v>
      </c>
      <c r="V73" s="60" t="e">
        <f>IF(VLOOKUP($K73,医療機関データ!$A:$U,V$7,FALSE)="","",VLOOKUP($K73,医療機関データ!$A:$U,V$7,FALSE))</f>
        <v>#N/A</v>
      </c>
      <c r="W73" s="60" t="e">
        <f>IF(VLOOKUP($K73,医療機関データ!$A:$U,W$7,FALSE)="","",VLOOKUP($K73,医療機関データ!$A:$U,W$7,FALSE))</f>
        <v>#N/A</v>
      </c>
      <c r="X73" s="60" t="e">
        <f>IF(VLOOKUP($K73,医療機関データ!$A:$U,X$7,FALSE)="","",VLOOKUP($K73,医療機関データ!$A:$U,X$7,FALSE))</f>
        <v>#N/A</v>
      </c>
      <c r="Y73" s="60" t="e">
        <f>IF(VLOOKUP($K73,医療機関データ!$A:$U,Y$7,FALSE)="","",VLOOKUP($K73,医療機関データ!$A:$U,Y$7,FALSE))</f>
        <v>#N/A</v>
      </c>
      <c r="Z73" s="60" t="e">
        <f>IF(VLOOKUP($K73,医療機関データ!$A:$U,Z$7,FALSE)="","",VLOOKUP($K73,医療機関データ!$A:$U,Z$7,FALSE))</f>
        <v>#N/A</v>
      </c>
      <c r="AA73" s="60" t="e">
        <f>IF(VLOOKUP($K73,医療機関データ!$A:$U,AA$7,FALSE)="","",VLOOKUP($K73,医療機関データ!$A:$U,AA$7,FALSE))</f>
        <v>#N/A</v>
      </c>
      <c r="AB73" s="60" t="e">
        <f>IF(VLOOKUP($K73,医療機関データ!$A:$U,AB$7,FALSE)="","",VLOOKUP($K73,医療機関データ!$A:$U,AB$7,FALSE))</f>
        <v>#N/A</v>
      </c>
      <c r="AC73" s="60" t="e">
        <f>IF(VLOOKUP($K73,医療機関データ!$A:$U,AC$7,FALSE)="","",VLOOKUP($K73,医療機関データ!$A:$U,AC$7,FALSE))</f>
        <v>#N/A</v>
      </c>
      <c r="AD73" s="60" t="e">
        <f>IF(VLOOKUP($K73,医療機関データ!$A:$U,AD$7,FALSE)="","",VLOOKUP($K73,医療機関データ!$A:$U,AD$7,FALSE))</f>
        <v>#N/A</v>
      </c>
      <c r="AE73" s="60" t="e">
        <f>IF(VLOOKUP($K73,医療機関データ!$A:$U,AE$7,FALSE)="","",VLOOKUP($K73,医療機関データ!$A:$U,AE$7,FALSE))</f>
        <v>#N/A</v>
      </c>
      <c r="AF73" s="60" t="e">
        <f>IF(VLOOKUP($K73,医療機関データ!$A:$U,AF$7,FALSE)="","",VLOOKUP($K73,医療機関データ!$A:$U,AF$7,FALSE))</f>
        <v>#N/A</v>
      </c>
      <c r="AG73" s="60" t="e">
        <f>IF(VLOOKUP($K73,医療機関データ!$A:$U,AG$7,FALSE)="","",VLOOKUP($K73,医療機関データ!$A:$U,AG$7,FALSE))</f>
        <v>#N/A</v>
      </c>
      <c r="AH73" s="60" t="e">
        <f>IF(VLOOKUP($K73,医療機関データ!$A:$U,AH$7,FALSE)="","",VLOOKUP($K73,医療機関データ!$A:$U,AH$7,FALSE))</f>
        <v>#N/A</v>
      </c>
    </row>
    <row r="74" spans="1:34" ht="18" customHeight="1" x14ac:dyDescent="0.15">
      <c r="A74" s="25">
        <v>66</v>
      </c>
      <c r="B74" s="75"/>
      <c r="C74" s="76"/>
      <c r="D74" s="70"/>
      <c r="E74" s="76"/>
      <c r="F74" s="76"/>
      <c r="G74" s="77"/>
      <c r="H74" s="78"/>
      <c r="I74" s="78"/>
      <c r="J74" s="78"/>
      <c r="K74" s="79"/>
      <c r="L74" s="80"/>
      <c r="M74" s="9" t="str">
        <f>IF(C74="","",VLOOKUP(K74,医療機関データ!$A:$B,2,FALSE))</f>
        <v/>
      </c>
      <c r="N74" s="10" t="str">
        <f t="shared" si="7"/>
        <v/>
      </c>
      <c r="O74" s="10" t="str">
        <f t="shared" si="8"/>
        <v/>
      </c>
      <c r="P74" s="111" t="str">
        <f t="shared" ref="P74:P108" si="10">IF(AND(F74=1,I74&lt;=2,I74&gt;=1),"男性です",IF(AND(H74=3,I74="",J74=1),"採取法が入っていません",IF(IF(OR(AND(F74=2,H74=3,I74=1,J74=""),AND(F74=2,H74=3,I74=2,J74=""),AND(F74="女",H74=3,I74=1,J74=""),AND(F74="女",H74=3,I74=2,J74="")),1,"")=1,"医療機関へ確認ください","")))</f>
        <v/>
      </c>
      <c r="Q74" s="10" t="str">
        <f t="shared" si="9"/>
        <v/>
      </c>
      <c r="R74" s="60" t="e">
        <f>IF(VLOOKUP($K74,医療機関データ!$A:$U,R$7,FALSE)="","",VLOOKUP($K74,医療機関データ!$A:$U,R$7,FALSE))</f>
        <v>#N/A</v>
      </c>
      <c r="S74" s="60" t="e">
        <f>IF(VLOOKUP($K74,医療機関データ!$A:$U,S$7,FALSE)="","",VLOOKUP($K74,医療機関データ!$A:$U,S$7,FALSE))</f>
        <v>#N/A</v>
      </c>
      <c r="T74" s="60" t="e">
        <f>IF(VLOOKUP($K74,医療機関データ!$A:$U,T$7,FALSE)="","",VLOOKUP($K74,医療機関データ!$A:$U,T$7,FALSE))</f>
        <v>#N/A</v>
      </c>
      <c r="U74" s="60" t="e">
        <f>IF(VLOOKUP($K74,医療機関データ!$A:$U,U$7,FALSE)="","",VLOOKUP($K74,医療機関データ!$A:$U,U$7,FALSE))</f>
        <v>#N/A</v>
      </c>
      <c r="V74" s="60" t="e">
        <f>IF(VLOOKUP($K74,医療機関データ!$A:$U,V$7,FALSE)="","",VLOOKUP($K74,医療機関データ!$A:$U,V$7,FALSE))</f>
        <v>#N/A</v>
      </c>
      <c r="W74" s="60" t="e">
        <f>IF(VLOOKUP($K74,医療機関データ!$A:$U,W$7,FALSE)="","",VLOOKUP($K74,医療機関データ!$A:$U,W$7,FALSE))</f>
        <v>#N/A</v>
      </c>
      <c r="X74" s="60" t="e">
        <f>IF(VLOOKUP($K74,医療機関データ!$A:$U,X$7,FALSE)="","",VLOOKUP($K74,医療機関データ!$A:$U,X$7,FALSE))</f>
        <v>#N/A</v>
      </c>
      <c r="Y74" s="60" t="e">
        <f>IF(VLOOKUP($K74,医療機関データ!$A:$U,Y$7,FALSE)="","",VLOOKUP($K74,医療機関データ!$A:$U,Y$7,FALSE))</f>
        <v>#N/A</v>
      </c>
      <c r="Z74" s="60" t="e">
        <f>IF(VLOOKUP($K74,医療機関データ!$A:$U,Z$7,FALSE)="","",VLOOKUP($K74,医療機関データ!$A:$U,Z$7,FALSE))</f>
        <v>#N/A</v>
      </c>
      <c r="AA74" s="60" t="e">
        <f>IF(VLOOKUP($K74,医療機関データ!$A:$U,AA$7,FALSE)="","",VLOOKUP($K74,医療機関データ!$A:$U,AA$7,FALSE))</f>
        <v>#N/A</v>
      </c>
      <c r="AB74" s="60" t="e">
        <f>IF(VLOOKUP($K74,医療機関データ!$A:$U,AB$7,FALSE)="","",VLOOKUP($K74,医療機関データ!$A:$U,AB$7,FALSE))</f>
        <v>#N/A</v>
      </c>
      <c r="AC74" s="60" t="e">
        <f>IF(VLOOKUP($K74,医療機関データ!$A:$U,AC$7,FALSE)="","",VLOOKUP($K74,医療機関データ!$A:$U,AC$7,FALSE))</f>
        <v>#N/A</v>
      </c>
      <c r="AD74" s="60" t="e">
        <f>IF(VLOOKUP($K74,医療機関データ!$A:$U,AD$7,FALSE)="","",VLOOKUP($K74,医療機関データ!$A:$U,AD$7,FALSE))</f>
        <v>#N/A</v>
      </c>
      <c r="AE74" s="60" t="e">
        <f>IF(VLOOKUP($K74,医療機関データ!$A:$U,AE$7,FALSE)="","",VLOOKUP($K74,医療機関データ!$A:$U,AE$7,FALSE))</f>
        <v>#N/A</v>
      </c>
      <c r="AF74" s="60" t="e">
        <f>IF(VLOOKUP($K74,医療機関データ!$A:$U,AF$7,FALSE)="","",VLOOKUP($K74,医療機関データ!$A:$U,AF$7,FALSE))</f>
        <v>#N/A</v>
      </c>
      <c r="AG74" s="60" t="e">
        <f>IF(VLOOKUP($K74,医療機関データ!$A:$U,AG$7,FALSE)="","",VLOOKUP($K74,医療機関データ!$A:$U,AG$7,FALSE))</f>
        <v>#N/A</v>
      </c>
      <c r="AH74" s="60" t="e">
        <f>IF(VLOOKUP($K74,医療機関データ!$A:$U,AH$7,FALSE)="","",VLOOKUP($K74,医療機関データ!$A:$U,AH$7,FALSE))</f>
        <v>#N/A</v>
      </c>
    </row>
    <row r="75" spans="1:34" ht="18" customHeight="1" x14ac:dyDescent="0.15">
      <c r="A75" s="25">
        <v>67</v>
      </c>
      <c r="B75" s="75"/>
      <c r="C75" s="76"/>
      <c r="D75" s="76"/>
      <c r="E75" s="76"/>
      <c r="F75" s="76"/>
      <c r="G75" s="77"/>
      <c r="H75" s="78"/>
      <c r="I75" s="78"/>
      <c r="J75" s="78"/>
      <c r="K75" s="79"/>
      <c r="L75" s="80"/>
      <c r="M75" s="9" t="str">
        <f>IF(C75="","",VLOOKUP(K75,医療機関データ!$A:$B,2,FALSE))</f>
        <v/>
      </c>
      <c r="N75" s="10" t="str">
        <f t="shared" si="7"/>
        <v/>
      </c>
      <c r="O75" s="10" t="str">
        <f t="shared" si="8"/>
        <v/>
      </c>
      <c r="P75" s="111" t="str">
        <f t="shared" si="10"/>
        <v/>
      </c>
      <c r="Q75" s="10" t="str">
        <f t="shared" si="9"/>
        <v/>
      </c>
      <c r="R75" s="60" t="e">
        <f>IF(VLOOKUP($K75,医療機関データ!$A:$U,R$7,FALSE)="","",VLOOKUP($K75,医療機関データ!$A:$U,R$7,FALSE))</f>
        <v>#N/A</v>
      </c>
      <c r="S75" s="60" t="e">
        <f>IF(VLOOKUP($K75,医療機関データ!$A:$U,S$7,FALSE)="","",VLOOKUP($K75,医療機関データ!$A:$U,S$7,FALSE))</f>
        <v>#N/A</v>
      </c>
      <c r="T75" s="60" t="e">
        <f>IF(VLOOKUP($K75,医療機関データ!$A:$U,T$7,FALSE)="","",VLOOKUP($K75,医療機関データ!$A:$U,T$7,FALSE))</f>
        <v>#N/A</v>
      </c>
      <c r="U75" s="60" t="e">
        <f>IF(VLOOKUP($K75,医療機関データ!$A:$U,U$7,FALSE)="","",VLOOKUP($K75,医療機関データ!$A:$U,U$7,FALSE))</f>
        <v>#N/A</v>
      </c>
      <c r="V75" s="60" t="e">
        <f>IF(VLOOKUP($K75,医療機関データ!$A:$U,V$7,FALSE)="","",VLOOKUP($K75,医療機関データ!$A:$U,V$7,FALSE))</f>
        <v>#N/A</v>
      </c>
      <c r="W75" s="60" t="e">
        <f>IF(VLOOKUP($K75,医療機関データ!$A:$U,W$7,FALSE)="","",VLOOKUP($K75,医療機関データ!$A:$U,W$7,FALSE))</f>
        <v>#N/A</v>
      </c>
      <c r="X75" s="60" t="e">
        <f>IF(VLOOKUP($K75,医療機関データ!$A:$U,X$7,FALSE)="","",VLOOKUP($K75,医療機関データ!$A:$U,X$7,FALSE))</f>
        <v>#N/A</v>
      </c>
      <c r="Y75" s="60" t="e">
        <f>IF(VLOOKUP($K75,医療機関データ!$A:$U,Y$7,FALSE)="","",VLOOKUP($K75,医療機関データ!$A:$U,Y$7,FALSE))</f>
        <v>#N/A</v>
      </c>
      <c r="Z75" s="60" t="e">
        <f>IF(VLOOKUP($K75,医療機関データ!$A:$U,Z$7,FALSE)="","",VLOOKUP($K75,医療機関データ!$A:$U,Z$7,FALSE))</f>
        <v>#N/A</v>
      </c>
      <c r="AA75" s="60" t="e">
        <f>IF(VLOOKUP($K75,医療機関データ!$A:$U,AA$7,FALSE)="","",VLOOKUP($K75,医療機関データ!$A:$U,AA$7,FALSE))</f>
        <v>#N/A</v>
      </c>
      <c r="AB75" s="60" t="e">
        <f>IF(VLOOKUP($K75,医療機関データ!$A:$U,AB$7,FALSE)="","",VLOOKUP($K75,医療機関データ!$A:$U,AB$7,FALSE))</f>
        <v>#N/A</v>
      </c>
      <c r="AC75" s="60" t="e">
        <f>IF(VLOOKUP($K75,医療機関データ!$A:$U,AC$7,FALSE)="","",VLOOKUP($K75,医療機関データ!$A:$U,AC$7,FALSE))</f>
        <v>#N/A</v>
      </c>
      <c r="AD75" s="60" t="e">
        <f>IF(VLOOKUP($K75,医療機関データ!$A:$U,AD$7,FALSE)="","",VLOOKUP($K75,医療機関データ!$A:$U,AD$7,FALSE))</f>
        <v>#N/A</v>
      </c>
      <c r="AE75" s="60" t="e">
        <f>IF(VLOOKUP($K75,医療機関データ!$A:$U,AE$7,FALSE)="","",VLOOKUP($K75,医療機関データ!$A:$U,AE$7,FALSE))</f>
        <v>#N/A</v>
      </c>
      <c r="AF75" s="60" t="e">
        <f>IF(VLOOKUP($K75,医療機関データ!$A:$U,AF$7,FALSE)="","",VLOOKUP($K75,医療機関データ!$A:$U,AF$7,FALSE))</f>
        <v>#N/A</v>
      </c>
      <c r="AG75" s="60" t="e">
        <f>IF(VLOOKUP($K75,医療機関データ!$A:$U,AG$7,FALSE)="","",VLOOKUP($K75,医療機関データ!$A:$U,AG$7,FALSE))</f>
        <v>#N/A</v>
      </c>
      <c r="AH75" s="60" t="e">
        <f>IF(VLOOKUP($K75,医療機関データ!$A:$U,AH$7,FALSE)="","",VLOOKUP($K75,医療機関データ!$A:$U,AH$7,FALSE))</f>
        <v>#N/A</v>
      </c>
    </row>
    <row r="76" spans="1:34" ht="18" customHeight="1" x14ac:dyDescent="0.15">
      <c r="A76" s="25">
        <v>68</v>
      </c>
      <c r="B76" s="75"/>
      <c r="C76" s="76"/>
      <c r="D76" s="76"/>
      <c r="E76" s="76"/>
      <c r="F76" s="76"/>
      <c r="G76" s="77"/>
      <c r="H76" s="78"/>
      <c r="I76" s="78"/>
      <c r="J76" s="78"/>
      <c r="K76" s="79"/>
      <c r="L76" s="80"/>
      <c r="M76" s="9" t="str">
        <f>IF(C76="","",VLOOKUP(K76,医療機関データ!$A:$B,2,FALSE))</f>
        <v/>
      </c>
      <c r="N76" s="10" t="str">
        <f t="shared" si="7"/>
        <v/>
      </c>
      <c r="O76" s="10" t="str">
        <f t="shared" si="8"/>
        <v/>
      </c>
      <c r="P76" s="111" t="str">
        <f t="shared" si="10"/>
        <v/>
      </c>
      <c r="Q76" s="10" t="str">
        <f t="shared" si="9"/>
        <v/>
      </c>
      <c r="R76" s="60" t="e">
        <f>IF(VLOOKUP($K76,医療機関データ!$A:$U,R$7,FALSE)="","",VLOOKUP($K76,医療機関データ!$A:$U,R$7,FALSE))</f>
        <v>#N/A</v>
      </c>
      <c r="S76" s="60" t="e">
        <f>IF(VLOOKUP($K76,医療機関データ!$A:$U,S$7,FALSE)="","",VLOOKUP($K76,医療機関データ!$A:$U,S$7,FALSE))</f>
        <v>#N/A</v>
      </c>
      <c r="T76" s="60" t="e">
        <f>IF(VLOOKUP($K76,医療機関データ!$A:$U,T$7,FALSE)="","",VLOOKUP($K76,医療機関データ!$A:$U,T$7,FALSE))</f>
        <v>#N/A</v>
      </c>
      <c r="U76" s="60" t="e">
        <f>IF(VLOOKUP($K76,医療機関データ!$A:$U,U$7,FALSE)="","",VLOOKUP($K76,医療機関データ!$A:$U,U$7,FALSE))</f>
        <v>#N/A</v>
      </c>
      <c r="V76" s="60" t="e">
        <f>IF(VLOOKUP($K76,医療機関データ!$A:$U,V$7,FALSE)="","",VLOOKUP($K76,医療機関データ!$A:$U,V$7,FALSE))</f>
        <v>#N/A</v>
      </c>
      <c r="W76" s="60" t="e">
        <f>IF(VLOOKUP($K76,医療機関データ!$A:$U,W$7,FALSE)="","",VLOOKUP($K76,医療機関データ!$A:$U,W$7,FALSE))</f>
        <v>#N/A</v>
      </c>
      <c r="X76" s="60" t="e">
        <f>IF(VLOOKUP($K76,医療機関データ!$A:$U,X$7,FALSE)="","",VLOOKUP($K76,医療機関データ!$A:$U,X$7,FALSE))</f>
        <v>#N/A</v>
      </c>
      <c r="Y76" s="60" t="e">
        <f>IF(VLOOKUP($K76,医療機関データ!$A:$U,Y$7,FALSE)="","",VLOOKUP($K76,医療機関データ!$A:$U,Y$7,FALSE))</f>
        <v>#N/A</v>
      </c>
      <c r="Z76" s="60" t="e">
        <f>IF(VLOOKUP($K76,医療機関データ!$A:$U,Z$7,FALSE)="","",VLOOKUP($K76,医療機関データ!$A:$U,Z$7,FALSE))</f>
        <v>#N/A</v>
      </c>
      <c r="AA76" s="60" t="e">
        <f>IF(VLOOKUP($K76,医療機関データ!$A:$U,AA$7,FALSE)="","",VLOOKUP($K76,医療機関データ!$A:$U,AA$7,FALSE))</f>
        <v>#N/A</v>
      </c>
      <c r="AB76" s="60" t="e">
        <f>IF(VLOOKUP($K76,医療機関データ!$A:$U,AB$7,FALSE)="","",VLOOKUP($K76,医療機関データ!$A:$U,AB$7,FALSE))</f>
        <v>#N/A</v>
      </c>
      <c r="AC76" s="60" t="e">
        <f>IF(VLOOKUP($K76,医療機関データ!$A:$U,AC$7,FALSE)="","",VLOOKUP($K76,医療機関データ!$A:$U,AC$7,FALSE))</f>
        <v>#N/A</v>
      </c>
      <c r="AD76" s="60" t="e">
        <f>IF(VLOOKUP($K76,医療機関データ!$A:$U,AD$7,FALSE)="","",VLOOKUP($K76,医療機関データ!$A:$U,AD$7,FALSE))</f>
        <v>#N/A</v>
      </c>
      <c r="AE76" s="60" t="e">
        <f>IF(VLOOKUP($K76,医療機関データ!$A:$U,AE$7,FALSE)="","",VLOOKUP($K76,医療機関データ!$A:$U,AE$7,FALSE))</f>
        <v>#N/A</v>
      </c>
      <c r="AF76" s="60" t="e">
        <f>IF(VLOOKUP($K76,医療機関データ!$A:$U,AF$7,FALSE)="","",VLOOKUP($K76,医療機関データ!$A:$U,AF$7,FALSE))</f>
        <v>#N/A</v>
      </c>
      <c r="AG76" s="60" t="e">
        <f>IF(VLOOKUP($K76,医療機関データ!$A:$U,AG$7,FALSE)="","",VLOOKUP($K76,医療機関データ!$A:$U,AG$7,FALSE))</f>
        <v>#N/A</v>
      </c>
      <c r="AH76" s="60" t="e">
        <f>IF(VLOOKUP($K76,医療機関データ!$A:$U,AH$7,FALSE)="","",VLOOKUP($K76,医療機関データ!$A:$U,AH$7,FALSE))</f>
        <v>#N/A</v>
      </c>
    </row>
    <row r="77" spans="1:34" ht="18" customHeight="1" x14ac:dyDescent="0.15">
      <c r="A77" s="25">
        <v>69</v>
      </c>
      <c r="B77" s="75"/>
      <c r="C77" s="76"/>
      <c r="D77" s="70"/>
      <c r="E77" s="76"/>
      <c r="F77" s="76"/>
      <c r="G77" s="77"/>
      <c r="H77" s="78"/>
      <c r="I77" s="78"/>
      <c r="J77" s="78"/>
      <c r="K77" s="79"/>
      <c r="L77" s="80"/>
      <c r="M77" s="9" t="str">
        <f>IF(C77="","",VLOOKUP(K77,医療機関データ!$A:$B,2,FALSE))</f>
        <v/>
      </c>
      <c r="N77" s="10" t="str">
        <f t="shared" si="7"/>
        <v/>
      </c>
      <c r="O77" s="10" t="str">
        <f t="shared" si="8"/>
        <v/>
      </c>
      <c r="P77" s="111" t="str">
        <f t="shared" si="10"/>
        <v/>
      </c>
      <c r="Q77" s="10" t="str">
        <f t="shared" si="9"/>
        <v/>
      </c>
      <c r="R77" s="60" t="e">
        <f>IF(VLOOKUP($K77,医療機関データ!$A:$U,R$7,FALSE)="","",VLOOKUP($K77,医療機関データ!$A:$U,R$7,FALSE))</f>
        <v>#N/A</v>
      </c>
      <c r="S77" s="60" t="e">
        <f>IF(VLOOKUP($K77,医療機関データ!$A:$U,S$7,FALSE)="","",VLOOKUP($K77,医療機関データ!$A:$U,S$7,FALSE))</f>
        <v>#N/A</v>
      </c>
      <c r="T77" s="60" t="e">
        <f>IF(VLOOKUP($K77,医療機関データ!$A:$U,T$7,FALSE)="","",VLOOKUP($K77,医療機関データ!$A:$U,T$7,FALSE))</f>
        <v>#N/A</v>
      </c>
      <c r="U77" s="60" t="e">
        <f>IF(VLOOKUP($K77,医療機関データ!$A:$U,U$7,FALSE)="","",VLOOKUP($K77,医療機関データ!$A:$U,U$7,FALSE))</f>
        <v>#N/A</v>
      </c>
      <c r="V77" s="60" t="e">
        <f>IF(VLOOKUP($K77,医療機関データ!$A:$U,V$7,FALSE)="","",VLOOKUP($K77,医療機関データ!$A:$U,V$7,FALSE))</f>
        <v>#N/A</v>
      </c>
      <c r="W77" s="60" t="e">
        <f>IF(VLOOKUP($K77,医療機関データ!$A:$U,W$7,FALSE)="","",VLOOKUP($K77,医療機関データ!$A:$U,W$7,FALSE))</f>
        <v>#N/A</v>
      </c>
      <c r="X77" s="60" t="e">
        <f>IF(VLOOKUP($K77,医療機関データ!$A:$U,X$7,FALSE)="","",VLOOKUP($K77,医療機関データ!$A:$U,X$7,FALSE))</f>
        <v>#N/A</v>
      </c>
      <c r="Y77" s="60" t="e">
        <f>IF(VLOOKUP($K77,医療機関データ!$A:$U,Y$7,FALSE)="","",VLOOKUP($K77,医療機関データ!$A:$U,Y$7,FALSE))</f>
        <v>#N/A</v>
      </c>
      <c r="Z77" s="60" t="e">
        <f>IF(VLOOKUP($K77,医療機関データ!$A:$U,Z$7,FALSE)="","",VLOOKUP($K77,医療機関データ!$A:$U,Z$7,FALSE))</f>
        <v>#N/A</v>
      </c>
      <c r="AA77" s="60" t="e">
        <f>IF(VLOOKUP($K77,医療機関データ!$A:$U,AA$7,FALSE)="","",VLOOKUP($K77,医療機関データ!$A:$U,AA$7,FALSE))</f>
        <v>#N/A</v>
      </c>
      <c r="AB77" s="60" t="e">
        <f>IF(VLOOKUP($K77,医療機関データ!$A:$U,AB$7,FALSE)="","",VLOOKUP($K77,医療機関データ!$A:$U,AB$7,FALSE))</f>
        <v>#N/A</v>
      </c>
      <c r="AC77" s="60" t="e">
        <f>IF(VLOOKUP($K77,医療機関データ!$A:$U,AC$7,FALSE)="","",VLOOKUP($K77,医療機関データ!$A:$U,AC$7,FALSE))</f>
        <v>#N/A</v>
      </c>
      <c r="AD77" s="60" t="e">
        <f>IF(VLOOKUP($K77,医療機関データ!$A:$U,AD$7,FALSE)="","",VLOOKUP($K77,医療機関データ!$A:$U,AD$7,FALSE))</f>
        <v>#N/A</v>
      </c>
      <c r="AE77" s="60" t="e">
        <f>IF(VLOOKUP($K77,医療機関データ!$A:$U,AE$7,FALSE)="","",VLOOKUP($K77,医療機関データ!$A:$U,AE$7,FALSE))</f>
        <v>#N/A</v>
      </c>
      <c r="AF77" s="60" t="e">
        <f>IF(VLOOKUP($K77,医療機関データ!$A:$U,AF$7,FALSE)="","",VLOOKUP($K77,医療機関データ!$A:$U,AF$7,FALSE))</f>
        <v>#N/A</v>
      </c>
      <c r="AG77" s="60" t="e">
        <f>IF(VLOOKUP($K77,医療機関データ!$A:$U,AG$7,FALSE)="","",VLOOKUP($K77,医療機関データ!$A:$U,AG$7,FALSE))</f>
        <v>#N/A</v>
      </c>
      <c r="AH77" s="60" t="e">
        <f>IF(VLOOKUP($K77,医療機関データ!$A:$U,AH$7,FALSE)="","",VLOOKUP($K77,医療機関データ!$A:$U,AH$7,FALSE))</f>
        <v>#N/A</v>
      </c>
    </row>
    <row r="78" spans="1:34" ht="18" customHeight="1" x14ac:dyDescent="0.15">
      <c r="A78" s="25">
        <v>70</v>
      </c>
      <c r="B78" s="75"/>
      <c r="C78" s="76"/>
      <c r="D78" s="76"/>
      <c r="E78" s="76"/>
      <c r="F78" s="76"/>
      <c r="G78" s="77"/>
      <c r="H78" s="78"/>
      <c r="I78" s="78"/>
      <c r="J78" s="78"/>
      <c r="K78" s="79"/>
      <c r="L78" s="80"/>
      <c r="M78" s="9" t="str">
        <f>IF(C78="","",VLOOKUP(K78,医療機関データ!$A:$B,2,FALSE))</f>
        <v/>
      </c>
      <c r="N78" s="10" t="str">
        <f t="shared" si="7"/>
        <v/>
      </c>
      <c r="O78" s="10" t="str">
        <f t="shared" si="8"/>
        <v/>
      </c>
      <c r="P78" s="111" t="str">
        <f t="shared" si="10"/>
        <v/>
      </c>
      <c r="Q78" s="10" t="str">
        <f t="shared" si="9"/>
        <v/>
      </c>
      <c r="R78" s="60" t="e">
        <f>IF(VLOOKUP($K78,医療機関データ!$A:$U,R$7,FALSE)="","",VLOOKUP($K78,医療機関データ!$A:$U,R$7,FALSE))</f>
        <v>#N/A</v>
      </c>
      <c r="S78" s="60" t="e">
        <f>IF(VLOOKUP($K78,医療機関データ!$A:$U,S$7,FALSE)="","",VLOOKUP($K78,医療機関データ!$A:$U,S$7,FALSE))</f>
        <v>#N/A</v>
      </c>
      <c r="T78" s="60" t="e">
        <f>IF(VLOOKUP($K78,医療機関データ!$A:$U,T$7,FALSE)="","",VLOOKUP($K78,医療機関データ!$A:$U,T$7,FALSE))</f>
        <v>#N/A</v>
      </c>
      <c r="U78" s="60" t="e">
        <f>IF(VLOOKUP($K78,医療機関データ!$A:$U,U$7,FALSE)="","",VLOOKUP($K78,医療機関データ!$A:$U,U$7,FALSE))</f>
        <v>#N/A</v>
      </c>
      <c r="V78" s="60" t="e">
        <f>IF(VLOOKUP($K78,医療機関データ!$A:$U,V$7,FALSE)="","",VLOOKUP($K78,医療機関データ!$A:$U,V$7,FALSE))</f>
        <v>#N/A</v>
      </c>
      <c r="W78" s="60" t="e">
        <f>IF(VLOOKUP($K78,医療機関データ!$A:$U,W$7,FALSE)="","",VLOOKUP($K78,医療機関データ!$A:$U,W$7,FALSE))</f>
        <v>#N/A</v>
      </c>
      <c r="X78" s="60" t="e">
        <f>IF(VLOOKUP($K78,医療機関データ!$A:$U,X$7,FALSE)="","",VLOOKUP($K78,医療機関データ!$A:$U,X$7,FALSE))</f>
        <v>#N/A</v>
      </c>
      <c r="Y78" s="60" t="e">
        <f>IF(VLOOKUP($K78,医療機関データ!$A:$U,Y$7,FALSE)="","",VLOOKUP($K78,医療機関データ!$A:$U,Y$7,FALSE))</f>
        <v>#N/A</v>
      </c>
      <c r="Z78" s="60" t="e">
        <f>IF(VLOOKUP($K78,医療機関データ!$A:$U,Z$7,FALSE)="","",VLOOKUP($K78,医療機関データ!$A:$U,Z$7,FALSE))</f>
        <v>#N/A</v>
      </c>
      <c r="AA78" s="60" t="e">
        <f>IF(VLOOKUP($K78,医療機関データ!$A:$U,AA$7,FALSE)="","",VLOOKUP($K78,医療機関データ!$A:$U,AA$7,FALSE))</f>
        <v>#N/A</v>
      </c>
      <c r="AB78" s="60" t="e">
        <f>IF(VLOOKUP($K78,医療機関データ!$A:$U,AB$7,FALSE)="","",VLOOKUP($K78,医療機関データ!$A:$U,AB$7,FALSE))</f>
        <v>#N/A</v>
      </c>
      <c r="AC78" s="60" t="e">
        <f>IF(VLOOKUP($K78,医療機関データ!$A:$U,AC$7,FALSE)="","",VLOOKUP($K78,医療機関データ!$A:$U,AC$7,FALSE))</f>
        <v>#N/A</v>
      </c>
      <c r="AD78" s="60" t="e">
        <f>IF(VLOOKUP($K78,医療機関データ!$A:$U,AD$7,FALSE)="","",VLOOKUP($K78,医療機関データ!$A:$U,AD$7,FALSE))</f>
        <v>#N/A</v>
      </c>
      <c r="AE78" s="60" t="e">
        <f>IF(VLOOKUP($K78,医療機関データ!$A:$U,AE$7,FALSE)="","",VLOOKUP($K78,医療機関データ!$A:$U,AE$7,FALSE))</f>
        <v>#N/A</v>
      </c>
      <c r="AF78" s="60" t="e">
        <f>IF(VLOOKUP($K78,医療機関データ!$A:$U,AF$7,FALSE)="","",VLOOKUP($K78,医療機関データ!$A:$U,AF$7,FALSE))</f>
        <v>#N/A</v>
      </c>
      <c r="AG78" s="60" t="e">
        <f>IF(VLOOKUP($K78,医療機関データ!$A:$U,AG$7,FALSE)="","",VLOOKUP($K78,医療機関データ!$A:$U,AG$7,FALSE))</f>
        <v>#N/A</v>
      </c>
      <c r="AH78" s="60" t="e">
        <f>IF(VLOOKUP($K78,医療機関データ!$A:$U,AH$7,FALSE)="","",VLOOKUP($K78,医療機関データ!$A:$U,AH$7,FALSE))</f>
        <v>#N/A</v>
      </c>
    </row>
    <row r="79" spans="1:34" ht="18" customHeight="1" x14ac:dyDescent="0.15">
      <c r="A79" s="25">
        <v>71</v>
      </c>
      <c r="B79" s="75"/>
      <c r="C79" s="76"/>
      <c r="D79" s="76"/>
      <c r="E79" s="76"/>
      <c r="F79" s="76"/>
      <c r="G79" s="77"/>
      <c r="H79" s="78"/>
      <c r="I79" s="78"/>
      <c r="J79" s="78"/>
      <c r="K79" s="79"/>
      <c r="L79" s="80"/>
      <c r="M79" s="9" t="str">
        <f>IF(C79="","",VLOOKUP(K79,医療機関データ!$A:$B,2,FALSE))</f>
        <v/>
      </c>
      <c r="N79" s="10" t="str">
        <f t="shared" si="7"/>
        <v/>
      </c>
      <c r="O79" s="10" t="str">
        <f t="shared" si="8"/>
        <v/>
      </c>
      <c r="P79" s="111" t="str">
        <f t="shared" si="10"/>
        <v/>
      </c>
      <c r="Q79" s="10" t="str">
        <f t="shared" si="9"/>
        <v/>
      </c>
      <c r="R79" s="60" t="e">
        <f>IF(VLOOKUP($K79,医療機関データ!$A:$U,R$7,FALSE)="","",VLOOKUP($K79,医療機関データ!$A:$U,R$7,FALSE))</f>
        <v>#N/A</v>
      </c>
      <c r="S79" s="60" t="e">
        <f>IF(VLOOKUP($K79,医療機関データ!$A:$U,S$7,FALSE)="","",VLOOKUP($K79,医療機関データ!$A:$U,S$7,FALSE))</f>
        <v>#N/A</v>
      </c>
      <c r="T79" s="60" t="e">
        <f>IF(VLOOKUP($K79,医療機関データ!$A:$U,T$7,FALSE)="","",VLOOKUP($K79,医療機関データ!$A:$U,T$7,FALSE))</f>
        <v>#N/A</v>
      </c>
      <c r="U79" s="60" t="e">
        <f>IF(VLOOKUP($K79,医療機関データ!$A:$U,U$7,FALSE)="","",VLOOKUP($K79,医療機関データ!$A:$U,U$7,FALSE))</f>
        <v>#N/A</v>
      </c>
      <c r="V79" s="60" t="e">
        <f>IF(VLOOKUP($K79,医療機関データ!$A:$U,V$7,FALSE)="","",VLOOKUP($K79,医療機関データ!$A:$U,V$7,FALSE))</f>
        <v>#N/A</v>
      </c>
      <c r="W79" s="60" t="e">
        <f>IF(VLOOKUP($K79,医療機関データ!$A:$U,W$7,FALSE)="","",VLOOKUP($K79,医療機関データ!$A:$U,W$7,FALSE))</f>
        <v>#N/A</v>
      </c>
      <c r="X79" s="60" t="e">
        <f>IF(VLOOKUP($K79,医療機関データ!$A:$U,X$7,FALSE)="","",VLOOKUP($K79,医療機関データ!$A:$U,X$7,FALSE))</f>
        <v>#N/A</v>
      </c>
      <c r="Y79" s="60" t="e">
        <f>IF(VLOOKUP($K79,医療機関データ!$A:$U,Y$7,FALSE)="","",VLOOKUP($K79,医療機関データ!$A:$U,Y$7,FALSE))</f>
        <v>#N/A</v>
      </c>
      <c r="Z79" s="60" t="e">
        <f>IF(VLOOKUP($K79,医療機関データ!$A:$U,Z$7,FALSE)="","",VLOOKUP($K79,医療機関データ!$A:$U,Z$7,FALSE))</f>
        <v>#N/A</v>
      </c>
      <c r="AA79" s="60" t="e">
        <f>IF(VLOOKUP($K79,医療機関データ!$A:$U,AA$7,FALSE)="","",VLOOKUP($K79,医療機関データ!$A:$U,AA$7,FALSE))</f>
        <v>#N/A</v>
      </c>
      <c r="AB79" s="60" t="e">
        <f>IF(VLOOKUP($K79,医療機関データ!$A:$U,AB$7,FALSE)="","",VLOOKUP($K79,医療機関データ!$A:$U,AB$7,FALSE))</f>
        <v>#N/A</v>
      </c>
      <c r="AC79" s="60" t="e">
        <f>IF(VLOOKUP($K79,医療機関データ!$A:$U,AC$7,FALSE)="","",VLOOKUP($K79,医療機関データ!$A:$U,AC$7,FALSE))</f>
        <v>#N/A</v>
      </c>
      <c r="AD79" s="60" t="e">
        <f>IF(VLOOKUP($K79,医療機関データ!$A:$U,AD$7,FALSE)="","",VLOOKUP($K79,医療機関データ!$A:$U,AD$7,FALSE))</f>
        <v>#N/A</v>
      </c>
      <c r="AE79" s="60" t="e">
        <f>IF(VLOOKUP($K79,医療機関データ!$A:$U,AE$7,FALSE)="","",VLOOKUP($K79,医療機関データ!$A:$U,AE$7,FALSE))</f>
        <v>#N/A</v>
      </c>
      <c r="AF79" s="60" t="e">
        <f>IF(VLOOKUP($K79,医療機関データ!$A:$U,AF$7,FALSE)="","",VLOOKUP($K79,医療機関データ!$A:$U,AF$7,FALSE))</f>
        <v>#N/A</v>
      </c>
      <c r="AG79" s="60" t="e">
        <f>IF(VLOOKUP($K79,医療機関データ!$A:$U,AG$7,FALSE)="","",VLOOKUP($K79,医療機関データ!$A:$U,AG$7,FALSE))</f>
        <v>#N/A</v>
      </c>
      <c r="AH79" s="60" t="e">
        <f>IF(VLOOKUP($K79,医療機関データ!$A:$U,AH$7,FALSE)="","",VLOOKUP($K79,医療機関データ!$A:$U,AH$7,FALSE))</f>
        <v>#N/A</v>
      </c>
    </row>
    <row r="80" spans="1:34" ht="18" customHeight="1" x14ac:dyDescent="0.15">
      <c r="A80" s="25">
        <v>72</v>
      </c>
      <c r="B80" s="75"/>
      <c r="C80" s="76"/>
      <c r="D80" s="70"/>
      <c r="E80" s="76"/>
      <c r="F80" s="76"/>
      <c r="G80" s="77"/>
      <c r="H80" s="78"/>
      <c r="I80" s="78"/>
      <c r="J80" s="78"/>
      <c r="K80" s="79"/>
      <c r="L80" s="80"/>
      <c r="M80" s="9" t="str">
        <f>IF(C80="","",VLOOKUP(K80,医療機関データ!$A:$B,2,FALSE))</f>
        <v/>
      </c>
      <c r="N80" s="10" t="str">
        <f t="shared" si="7"/>
        <v/>
      </c>
      <c r="O80" s="10" t="str">
        <f t="shared" si="8"/>
        <v/>
      </c>
      <c r="P80" s="111" t="str">
        <f t="shared" si="10"/>
        <v/>
      </c>
      <c r="Q80" s="10" t="str">
        <f t="shared" si="9"/>
        <v/>
      </c>
      <c r="R80" s="60" t="e">
        <f>IF(VLOOKUP($K80,医療機関データ!$A:$U,R$7,FALSE)="","",VLOOKUP($K80,医療機関データ!$A:$U,R$7,FALSE))</f>
        <v>#N/A</v>
      </c>
      <c r="S80" s="60" t="e">
        <f>IF(VLOOKUP($K80,医療機関データ!$A:$U,S$7,FALSE)="","",VLOOKUP($K80,医療機関データ!$A:$U,S$7,FALSE))</f>
        <v>#N/A</v>
      </c>
      <c r="T80" s="60" t="e">
        <f>IF(VLOOKUP($K80,医療機関データ!$A:$U,T$7,FALSE)="","",VLOOKUP($K80,医療機関データ!$A:$U,T$7,FALSE))</f>
        <v>#N/A</v>
      </c>
      <c r="U80" s="60" t="e">
        <f>IF(VLOOKUP($K80,医療機関データ!$A:$U,U$7,FALSE)="","",VLOOKUP($K80,医療機関データ!$A:$U,U$7,FALSE))</f>
        <v>#N/A</v>
      </c>
      <c r="V80" s="60" t="e">
        <f>IF(VLOOKUP($K80,医療機関データ!$A:$U,V$7,FALSE)="","",VLOOKUP($K80,医療機関データ!$A:$U,V$7,FALSE))</f>
        <v>#N/A</v>
      </c>
      <c r="W80" s="60" t="e">
        <f>IF(VLOOKUP($K80,医療機関データ!$A:$U,W$7,FALSE)="","",VLOOKUP($K80,医療機関データ!$A:$U,W$7,FALSE))</f>
        <v>#N/A</v>
      </c>
      <c r="X80" s="60" t="e">
        <f>IF(VLOOKUP($K80,医療機関データ!$A:$U,X$7,FALSE)="","",VLOOKUP($K80,医療機関データ!$A:$U,X$7,FALSE))</f>
        <v>#N/A</v>
      </c>
      <c r="Y80" s="60" t="e">
        <f>IF(VLOOKUP($K80,医療機関データ!$A:$U,Y$7,FALSE)="","",VLOOKUP($K80,医療機関データ!$A:$U,Y$7,FALSE))</f>
        <v>#N/A</v>
      </c>
      <c r="Z80" s="60" t="e">
        <f>IF(VLOOKUP($K80,医療機関データ!$A:$U,Z$7,FALSE)="","",VLOOKUP($K80,医療機関データ!$A:$U,Z$7,FALSE))</f>
        <v>#N/A</v>
      </c>
      <c r="AA80" s="60" t="e">
        <f>IF(VLOOKUP($K80,医療機関データ!$A:$U,AA$7,FALSE)="","",VLOOKUP($K80,医療機関データ!$A:$U,AA$7,FALSE))</f>
        <v>#N/A</v>
      </c>
      <c r="AB80" s="60" t="e">
        <f>IF(VLOOKUP($K80,医療機関データ!$A:$U,AB$7,FALSE)="","",VLOOKUP($K80,医療機関データ!$A:$U,AB$7,FALSE))</f>
        <v>#N/A</v>
      </c>
      <c r="AC80" s="60" t="e">
        <f>IF(VLOOKUP($K80,医療機関データ!$A:$U,AC$7,FALSE)="","",VLOOKUP($K80,医療機関データ!$A:$U,AC$7,FALSE))</f>
        <v>#N/A</v>
      </c>
      <c r="AD80" s="60" t="e">
        <f>IF(VLOOKUP($K80,医療機関データ!$A:$U,AD$7,FALSE)="","",VLOOKUP($K80,医療機関データ!$A:$U,AD$7,FALSE))</f>
        <v>#N/A</v>
      </c>
      <c r="AE80" s="60" t="e">
        <f>IF(VLOOKUP($K80,医療機関データ!$A:$U,AE$7,FALSE)="","",VLOOKUP($K80,医療機関データ!$A:$U,AE$7,FALSE))</f>
        <v>#N/A</v>
      </c>
      <c r="AF80" s="60" t="e">
        <f>IF(VLOOKUP($K80,医療機関データ!$A:$U,AF$7,FALSE)="","",VLOOKUP($K80,医療機関データ!$A:$U,AF$7,FALSE))</f>
        <v>#N/A</v>
      </c>
      <c r="AG80" s="60" t="e">
        <f>IF(VLOOKUP($K80,医療機関データ!$A:$U,AG$7,FALSE)="","",VLOOKUP($K80,医療機関データ!$A:$U,AG$7,FALSE))</f>
        <v>#N/A</v>
      </c>
      <c r="AH80" s="60" t="e">
        <f>IF(VLOOKUP($K80,医療機関データ!$A:$U,AH$7,FALSE)="","",VLOOKUP($K80,医療機関データ!$A:$U,AH$7,FALSE))</f>
        <v>#N/A</v>
      </c>
    </row>
    <row r="81" spans="1:34" ht="18" customHeight="1" x14ac:dyDescent="0.15">
      <c r="A81" s="25">
        <v>73</v>
      </c>
      <c r="B81" s="75"/>
      <c r="C81" s="76"/>
      <c r="D81" s="76"/>
      <c r="E81" s="76"/>
      <c r="F81" s="76"/>
      <c r="G81" s="77"/>
      <c r="H81" s="78"/>
      <c r="I81" s="78"/>
      <c r="J81" s="78"/>
      <c r="K81" s="79"/>
      <c r="L81" s="80"/>
      <c r="M81" s="9" t="str">
        <f>IF(C81="","",VLOOKUP(K81,医療機関データ!$A:$B,2,FALSE))</f>
        <v/>
      </c>
      <c r="N81" s="10" t="str">
        <f t="shared" si="7"/>
        <v/>
      </c>
      <c r="O81" s="10" t="str">
        <f t="shared" si="8"/>
        <v/>
      </c>
      <c r="P81" s="111" t="str">
        <f t="shared" si="10"/>
        <v/>
      </c>
      <c r="Q81" s="10" t="str">
        <f t="shared" si="9"/>
        <v/>
      </c>
      <c r="R81" s="60" t="e">
        <f>IF(VLOOKUP($K81,医療機関データ!$A:$U,R$7,FALSE)="","",VLOOKUP($K81,医療機関データ!$A:$U,R$7,FALSE))</f>
        <v>#N/A</v>
      </c>
      <c r="S81" s="60" t="e">
        <f>IF(VLOOKUP($K81,医療機関データ!$A:$U,S$7,FALSE)="","",VLOOKUP($K81,医療機関データ!$A:$U,S$7,FALSE))</f>
        <v>#N/A</v>
      </c>
      <c r="T81" s="60" t="e">
        <f>IF(VLOOKUP($K81,医療機関データ!$A:$U,T$7,FALSE)="","",VLOOKUP($K81,医療機関データ!$A:$U,T$7,FALSE))</f>
        <v>#N/A</v>
      </c>
      <c r="U81" s="60" t="e">
        <f>IF(VLOOKUP($K81,医療機関データ!$A:$U,U$7,FALSE)="","",VLOOKUP($K81,医療機関データ!$A:$U,U$7,FALSE))</f>
        <v>#N/A</v>
      </c>
      <c r="V81" s="60" t="e">
        <f>IF(VLOOKUP($K81,医療機関データ!$A:$U,V$7,FALSE)="","",VLOOKUP($K81,医療機関データ!$A:$U,V$7,FALSE))</f>
        <v>#N/A</v>
      </c>
      <c r="W81" s="60" t="e">
        <f>IF(VLOOKUP($K81,医療機関データ!$A:$U,W$7,FALSE)="","",VLOOKUP($K81,医療機関データ!$A:$U,W$7,FALSE))</f>
        <v>#N/A</v>
      </c>
      <c r="X81" s="60" t="e">
        <f>IF(VLOOKUP($K81,医療機関データ!$A:$U,X$7,FALSE)="","",VLOOKUP($K81,医療機関データ!$A:$U,X$7,FALSE))</f>
        <v>#N/A</v>
      </c>
      <c r="Y81" s="60" t="e">
        <f>IF(VLOOKUP($K81,医療機関データ!$A:$U,Y$7,FALSE)="","",VLOOKUP($K81,医療機関データ!$A:$U,Y$7,FALSE))</f>
        <v>#N/A</v>
      </c>
      <c r="Z81" s="60" t="e">
        <f>IF(VLOOKUP($K81,医療機関データ!$A:$U,Z$7,FALSE)="","",VLOOKUP($K81,医療機関データ!$A:$U,Z$7,FALSE))</f>
        <v>#N/A</v>
      </c>
      <c r="AA81" s="60" t="e">
        <f>IF(VLOOKUP($K81,医療機関データ!$A:$U,AA$7,FALSE)="","",VLOOKUP($K81,医療機関データ!$A:$U,AA$7,FALSE))</f>
        <v>#N/A</v>
      </c>
      <c r="AB81" s="60" t="e">
        <f>IF(VLOOKUP($K81,医療機関データ!$A:$U,AB$7,FALSE)="","",VLOOKUP($K81,医療機関データ!$A:$U,AB$7,FALSE))</f>
        <v>#N/A</v>
      </c>
      <c r="AC81" s="60" t="e">
        <f>IF(VLOOKUP($K81,医療機関データ!$A:$U,AC$7,FALSE)="","",VLOOKUP($K81,医療機関データ!$A:$U,AC$7,FALSE))</f>
        <v>#N/A</v>
      </c>
      <c r="AD81" s="60" t="e">
        <f>IF(VLOOKUP($K81,医療機関データ!$A:$U,AD$7,FALSE)="","",VLOOKUP($K81,医療機関データ!$A:$U,AD$7,FALSE))</f>
        <v>#N/A</v>
      </c>
      <c r="AE81" s="60" t="e">
        <f>IF(VLOOKUP($K81,医療機関データ!$A:$U,AE$7,FALSE)="","",VLOOKUP($K81,医療機関データ!$A:$U,AE$7,FALSE))</f>
        <v>#N/A</v>
      </c>
      <c r="AF81" s="60" t="e">
        <f>IF(VLOOKUP($K81,医療機関データ!$A:$U,AF$7,FALSE)="","",VLOOKUP($K81,医療機関データ!$A:$U,AF$7,FALSE))</f>
        <v>#N/A</v>
      </c>
      <c r="AG81" s="60" t="e">
        <f>IF(VLOOKUP($K81,医療機関データ!$A:$U,AG$7,FALSE)="","",VLOOKUP($K81,医療機関データ!$A:$U,AG$7,FALSE))</f>
        <v>#N/A</v>
      </c>
      <c r="AH81" s="60" t="e">
        <f>IF(VLOOKUP($K81,医療機関データ!$A:$U,AH$7,FALSE)="","",VLOOKUP($K81,医療機関データ!$A:$U,AH$7,FALSE))</f>
        <v>#N/A</v>
      </c>
    </row>
    <row r="82" spans="1:34" ht="18" customHeight="1" x14ac:dyDescent="0.15">
      <c r="A82" s="25">
        <v>74</v>
      </c>
      <c r="B82" s="75"/>
      <c r="C82" s="76"/>
      <c r="D82" s="76"/>
      <c r="E82" s="76"/>
      <c r="F82" s="76"/>
      <c r="G82" s="77"/>
      <c r="H82" s="78"/>
      <c r="I82" s="78"/>
      <c r="J82" s="78"/>
      <c r="K82" s="79"/>
      <c r="L82" s="80"/>
      <c r="M82" s="9" t="str">
        <f>IF(C82="","",VLOOKUP(K82,医療機関データ!$A:$B,2,FALSE))</f>
        <v/>
      </c>
      <c r="N82" s="10" t="str">
        <f t="shared" si="7"/>
        <v/>
      </c>
      <c r="O82" s="10" t="str">
        <f t="shared" si="8"/>
        <v/>
      </c>
      <c r="P82" s="111" t="str">
        <f t="shared" si="10"/>
        <v/>
      </c>
      <c r="Q82" s="10" t="str">
        <f t="shared" si="9"/>
        <v/>
      </c>
      <c r="R82" s="60" t="e">
        <f>IF(VLOOKUP($K82,医療機関データ!$A:$U,R$7,FALSE)="","",VLOOKUP($K82,医療機関データ!$A:$U,R$7,FALSE))</f>
        <v>#N/A</v>
      </c>
      <c r="S82" s="60" t="e">
        <f>IF(VLOOKUP($K82,医療機関データ!$A:$U,S$7,FALSE)="","",VLOOKUP($K82,医療機関データ!$A:$U,S$7,FALSE))</f>
        <v>#N/A</v>
      </c>
      <c r="T82" s="60" t="e">
        <f>IF(VLOOKUP($K82,医療機関データ!$A:$U,T$7,FALSE)="","",VLOOKUP($K82,医療機関データ!$A:$U,T$7,FALSE))</f>
        <v>#N/A</v>
      </c>
      <c r="U82" s="60" t="e">
        <f>IF(VLOOKUP($K82,医療機関データ!$A:$U,U$7,FALSE)="","",VLOOKUP($K82,医療機関データ!$A:$U,U$7,FALSE))</f>
        <v>#N/A</v>
      </c>
      <c r="V82" s="60" t="e">
        <f>IF(VLOOKUP($K82,医療機関データ!$A:$U,V$7,FALSE)="","",VLOOKUP($K82,医療機関データ!$A:$U,V$7,FALSE))</f>
        <v>#N/A</v>
      </c>
      <c r="W82" s="60" t="e">
        <f>IF(VLOOKUP($K82,医療機関データ!$A:$U,W$7,FALSE)="","",VLOOKUP($K82,医療機関データ!$A:$U,W$7,FALSE))</f>
        <v>#N/A</v>
      </c>
      <c r="X82" s="60" t="e">
        <f>IF(VLOOKUP($K82,医療機関データ!$A:$U,X$7,FALSE)="","",VLOOKUP($K82,医療機関データ!$A:$U,X$7,FALSE))</f>
        <v>#N/A</v>
      </c>
      <c r="Y82" s="60" t="e">
        <f>IF(VLOOKUP($K82,医療機関データ!$A:$U,Y$7,FALSE)="","",VLOOKUP($K82,医療機関データ!$A:$U,Y$7,FALSE))</f>
        <v>#N/A</v>
      </c>
      <c r="Z82" s="60" t="e">
        <f>IF(VLOOKUP($K82,医療機関データ!$A:$U,Z$7,FALSE)="","",VLOOKUP($K82,医療機関データ!$A:$U,Z$7,FALSE))</f>
        <v>#N/A</v>
      </c>
      <c r="AA82" s="60" t="e">
        <f>IF(VLOOKUP($K82,医療機関データ!$A:$U,AA$7,FALSE)="","",VLOOKUP($K82,医療機関データ!$A:$U,AA$7,FALSE))</f>
        <v>#N/A</v>
      </c>
      <c r="AB82" s="60" t="e">
        <f>IF(VLOOKUP($K82,医療機関データ!$A:$U,AB$7,FALSE)="","",VLOOKUP($K82,医療機関データ!$A:$U,AB$7,FALSE))</f>
        <v>#N/A</v>
      </c>
      <c r="AC82" s="60" t="e">
        <f>IF(VLOOKUP($K82,医療機関データ!$A:$U,AC$7,FALSE)="","",VLOOKUP($K82,医療機関データ!$A:$U,AC$7,FALSE))</f>
        <v>#N/A</v>
      </c>
      <c r="AD82" s="60" t="e">
        <f>IF(VLOOKUP($K82,医療機関データ!$A:$U,AD$7,FALSE)="","",VLOOKUP($K82,医療機関データ!$A:$U,AD$7,FALSE))</f>
        <v>#N/A</v>
      </c>
      <c r="AE82" s="60" t="e">
        <f>IF(VLOOKUP($K82,医療機関データ!$A:$U,AE$7,FALSE)="","",VLOOKUP($K82,医療機関データ!$A:$U,AE$7,FALSE))</f>
        <v>#N/A</v>
      </c>
      <c r="AF82" s="60" t="e">
        <f>IF(VLOOKUP($K82,医療機関データ!$A:$U,AF$7,FALSE)="","",VLOOKUP($K82,医療機関データ!$A:$U,AF$7,FALSE))</f>
        <v>#N/A</v>
      </c>
      <c r="AG82" s="60" t="e">
        <f>IF(VLOOKUP($K82,医療機関データ!$A:$U,AG$7,FALSE)="","",VLOOKUP($K82,医療機関データ!$A:$U,AG$7,FALSE))</f>
        <v>#N/A</v>
      </c>
      <c r="AH82" s="60" t="e">
        <f>IF(VLOOKUP($K82,医療機関データ!$A:$U,AH$7,FALSE)="","",VLOOKUP($K82,医療機関データ!$A:$U,AH$7,FALSE))</f>
        <v>#N/A</v>
      </c>
    </row>
    <row r="83" spans="1:34" ht="18" customHeight="1" x14ac:dyDescent="0.15">
      <c r="A83" s="25">
        <v>75</v>
      </c>
      <c r="B83" s="75"/>
      <c r="C83" s="76"/>
      <c r="D83" s="70"/>
      <c r="E83" s="76"/>
      <c r="F83" s="76"/>
      <c r="G83" s="77"/>
      <c r="H83" s="78"/>
      <c r="I83" s="78"/>
      <c r="J83" s="78"/>
      <c r="K83" s="79"/>
      <c r="L83" s="80"/>
      <c r="M83" s="9" t="str">
        <f>IF(C83="","",VLOOKUP(K83,医療機関データ!$A:$B,2,FALSE))</f>
        <v/>
      </c>
      <c r="N83" s="10" t="str">
        <f t="shared" si="7"/>
        <v/>
      </c>
      <c r="O83" s="10" t="str">
        <f t="shared" si="8"/>
        <v/>
      </c>
      <c r="P83" s="111" t="str">
        <f t="shared" si="10"/>
        <v/>
      </c>
      <c r="Q83" s="10" t="str">
        <f t="shared" si="9"/>
        <v/>
      </c>
      <c r="R83" s="60" t="e">
        <f>IF(VLOOKUP($K83,医療機関データ!$A:$U,R$7,FALSE)="","",VLOOKUP($K83,医療機関データ!$A:$U,R$7,FALSE))</f>
        <v>#N/A</v>
      </c>
      <c r="S83" s="60" t="e">
        <f>IF(VLOOKUP($K83,医療機関データ!$A:$U,S$7,FALSE)="","",VLOOKUP($K83,医療機関データ!$A:$U,S$7,FALSE))</f>
        <v>#N/A</v>
      </c>
      <c r="T83" s="60" t="e">
        <f>IF(VLOOKUP($K83,医療機関データ!$A:$U,T$7,FALSE)="","",VLOOKUP($K83,医療機関データ!$A:$U,T$7,FALSE))</f>
        <v>#N/A</v>
      </c>
      <c r="U83" s="60" t="e">
        <f>IF(VLOOKUP($K83,医療機関データ!$A:$U,U$7,FALSE)="","",VLOOKUP($K83,医療機関データ!$A:$U,U$7,FALSE))</f>
        <v>#N/A</v>
      </c>
      <c r="V83" s="60" t="e">
        <f>IF(VLOOKUP($K83,医療機関データ!$A:$U,V$7,FALSE)="","",VLOOKUP($K83,医療機関データ!$A:$U,V$7,FALSE))</f>
        <v>#N/A</v>
      </c>
      <c r="W83" s="60" t="e">
        <f>IF(VLOOKUP($K83,医療機関データ!$A:$U,W$7,FALSE)="","",VLOOKUP($K83,医療機関データ!$A:$U,W$7,FALSE))</f>
        <v>#N/A</v>
      </c>
      <c r="X83" s="60" t="e">
        <f>IF(VLOOKUP($K83,医療機関データ!$A:$U,X$7,FALSE)="","",VLOOKUP($K83,医療機関データ!$A:$U,X$7,FALSE))</f>
        <v>#N/A</v>
      </c>
      <c r="Y83" s="60" t="e">
        <f>IF(VLOOKUP($K83,医療機関データ!$A:$U,Y$7,FALSE)="","",VLOOKUP($K83,医療機関データ!$A:$U,Y$7,FALSE))</f>
        <v>#N/A</v>
      </c>
      <c r="Z83" s="60" t="e">
        <f>IF(VLOOKUP($K83,医療機関データ!$A:$U,Z$7,FALSE)="","",VLOOKUP($K83,医療機関データ!$A:$U,Z$7,FALSE))</f>
        <v>#N/A</v>
      </c>
      <c r="AA83" s="60" t="e">
        <f>IF(VLOOKUP($K83,医療機関データ!$A:$U,AA$7,FALSE)="","",VLOOKUP($K83,医療機関データ!$A:$U,AA$7,FALSE))</f>
        <v>#N/A</v>
      </c>
      <c r="AB83" s="60" t="e">
        <f>IF(VLOOKUP($K83,医療機関データ!$A:$U,AB$7,FALSE)="","",VLOOKUP($K83,医療機関データ!$A:$U,AB$7,FALSE))</f>
        <v>#N/A</v>
      </c>
      <c r="AC83" s="60" t="e">
        <f>IF(VLOOKUP($K83,医療機関データ!$A:$U,AC$7,FALSE)="","",VLOOKUP($K83,医療機関データ!$A:$U,AC$7,FALSE))</f>
        <v>#N/A</v>
      </c>
      <c r="AD83" s="60" t="e">
        <f>IF(VLOOKUP($K83,医療機関データ!$A:$U,AD$7,FALSE)="","",VLOOKUP($K83,医療機関データ!$A:$U,AD$7,FALSE))</f>
        <v>#N/A</v>
      </c>
      <c r="AE83" s="60" t="e">
        <f>IF(VLOOKUP($K83,医療機関データ!$A:$U,AE$7,FALSE)="","",VLOOKUP($K83,医療機関データ!$A:$U,AE$7,FALSE))</f>
        <v>#N/A</v>
      </c>
      <c r="AF83" s="60" t="e">
        <f>IF(VLOOKUP($K83,医療機関データ!$A:$U,AF$7,FALSE)="","",VLOOKUP($K83,医療機関データ!$A:$U,AF$7,FALSE))</f>
        <v>#N/A</v>
      </c>
      <c r="AG83" s="60" t="e">
        <f>IF(VLOOKUP($K83,医療機関データ!$A:$U,AG$7,FALSE)="","",VLOOKUP($K83,医療機関データ!$A:$U,AG$7,FALSE))</f>
        <v>#N/A</v>
      </c>
      <c r="AH83" s="60" t="e">
        <f>IF(VLOOKUP($K83,医療機関データ!$A:$U,AH$7,FALSE)="","",VLOOKUP($K83,医療機関データ!$A:$U,AH$7,FALSE))</f>
        <v>#N/A</v>
      </c>
    </row>
    <row r="84" spans="1:34" ht="18" customHeight="1" x14ac:dyDescent="0.15">
      <c r="A84" s="25">
        <v>76</v>
      </c>
      <c r="B84" s="75"/>
      <c r="C84" s="76"/>
      <c r="D84" s="76"/>
      <c r="E84" s="76"/>
      <c r="F84" s="76"/>
      <c r="G84" s="77"/>
      <c r="H84" s="78"/>
      <c r="I84" s="78"/>
      <c r="J84" s="78"/>
      <c r="K84" s="79"/>
      <c r="L84" s="80"/>
      <c r="M84" s="9" t="str">
        <f>IF(C84="","",VLOOKUP(K84,医療機関データ!$A:$B,2,FALSE))</f>
        <v/>
      </c>
      <c r="N84" s="10" t="str">
        <f t="shared" si="7"/>
        <v/>
      </c>
      <c r="O84" s="10" t="str">
        <f t="shared" si="8"/>
        <v/>
      </c>
      <c r="P84" s="111" t="str">
        <f t="shared" si="10"/>
        <v/>
      </c>
      <c r="Q84" s="10" t="str">
        <f t="shared" si="9"/>
        <v/>
      </c>
      <c r="R84" s="60" t="e">
        <f>IF(VLOOKUP($K84,医療機関データ!$A:$U,R$7,FALSE)="","",VLOOKUP($K84,医療機関データ!$A:$U,R$7,FALSE))</f>
        <v>#N/A</v>
      </c>
      <c r="S84" s="60" t="e">
        <f>IF(VLOOKUP($K84,医療機関データ!$A:$U,S$7,FALSE)="","",VLOOKUP($K84,医療機関データ!$A:$U,S$7,FALSE))</f>
        <v>#N/A</v>
      </c>
      <c r="T84" s="60" t="e">
        <f>IF(VLOOKUP($K84,医療機関データ!$A:$U,T$7,FALSE)="","",VLOOKUP($K84,医療機関データ!$A:$U,T$7,FALSE))</f>
        <v>#N/A</v>
      </c>
      <c r="U84" s="60" t="e">
        <f>IF(VLOOKUP($K84,医療機関データ!$A:$U,U$7,FALSE)="","",VLOOKUP($K84,医療機関データ!$A:$U,U$7,FALSE))</f>
        <v>#N/A</v>
      </c>
      <c r="V84" s="60" t="e">
        <f>IF(VLOOKUP($K84,医療機関データ!$A:$U,V$7,FALSE)="","",VLOOKUP($K84,医療機関データ!$A:$U,V$7,FALSE))</f>
        <v>#N/A</v>
      </c>
      <c r="W84" s="60" t="e">
        <f>IF(VLOOKUP($K84,医療機関データ!$A:$U,W$7,FALSE)="","",VLOOKUP($K84,医療機関データ!$A:$U,W$7,FALSE))</f>
        <v>#N/A</v>
      </c>
      <c r="X84" s="60" t="e">
        <f>IF(VLOOKUP($K84,医療機関データ!$A:$U,X$7,FALSE)="","",VLOOKUP($K84,医療機関データ!$A:$U,X$7,FALSE))</f>
        <v>#N/A</v>
      </c>
      <c r="Y84" s="60" t="e">
        <f>IF(VLOOKUP($K84,医療機関データ!$A:$U,Y$7,FALSE)="","",VLOOKUP($K84,医療機関データ!$A:$U,Y$7,FALSE))</f>
        <v>#N/A</v>
      </c>
      <c r="Z84" s="60" t="e">
        <f>IF(VLOOKUP($K84,医療機関データ!$A:$U,Z$7,FALSE)="","",VLOOKUP($K84,医療機関データ!$A:$U,Z$7,FALSE))</f>
        <v>#N/A</v>
      </c>
      <c r="AA84" s="60" t="e">
        <f>IF(VLOOKUP($K84,医療機関データ!$A:$U,AA$7,FALSE)="","",VLOOKUP($K84,医療機関データ!$A:$U,AA$7,FALSE))</f>
        <v>#N/A</v>
      </c>
      <c r="AB84" s="60" t="e">
        <f>IF(VLOOKUP($K84,医療機関データ!$A:$U,AB$7,FALSE)="","",VLOOKUP($K84,医療機関データ!$A:$U,AB$7,FALSE))</f>
        <v>#N/A</v>
      </c>
      <c r="AC84" s="60" t="e">
        <f>IF(VLOOKUP($K84,医療機関データ!$A:$U,AC$7,FALSE)="","",VLOOKUP($K84,医療機関データ!$A:$U,AC$7,FALSE))</f>
        <v>#N/A</v>
      </c>
      <c r="AD84" s="60" t="e">
        <f>IF(VLOOKUP($K84,医療機関データ!$A:$U,AD$7,FALSE)="","",VLOOKUP($K84,医療機関データ!$A:$U,AD$7,FALSE))</f>
        <v>#N/A</v>
      </c>
      <c r="AE84" s="60" t="e">
        <f>IF(VLOOKUP($K84,医療機関データ!$A:$U,AE$7,FALSE)="","",VLOOKUP($K84,医療機関データ!$A:$U,AE$7,FALSE))</f>
        <v>#N/A</v>
      </c>
      <c r="AF84" s="60" t="e">
        <f>IF(VLOOKUP($K84,医療機関データ!$A:$U,AF$7,FALSE)="","",VLOOKUP($K84,医療機関データ!$A:$U,AF$7,FALSE))</f>
        <v>#N/A</v>
      </c>
      <c r="AG84" s="60" t="e">
        <f>IF(VLOOKUP($K84,医療機関データ!$A:$U,AG$7,FALSE)="","",VLOOKUP($K84,医療機関データ!$A:$U,AG$7,FALSE))</f>
        <v>#N/A</v>
      </c>
      <c r="AH84" s="60" t="e">
        <f>IF(VLOOKUP($K84,医療機関データ!$A:$U,AH$7,FALSE)="","",VLOOKUP($K84,医療機関データ!$A:$U,AH$7,FALSE))</f>
        <v>#N/A</v>
      </c>
    </row>
    <row r="85" spans="1:34" ht="18" customHeight="1" x14ac:dyDescent="0.15">
      <c r="A85" s="25">
        <v>77</v>
      </c>
      <c r="B85" s="75"/>
      <c r="C85" s="76"/>
      <c r="D85" s="76"/>
      <c r="E85" s="76"/>
      <c r="F85" s="76"/>
      <c r="G85" s="77"/>
      <c r="H85" s="78"/>
      <c r="I85" s="78"/>
      <c r="J85" s="78"/>
      <c r="K85" s="79"/>
      <c r="L85" s="80"/>
      <c r="M85" s="9" t="str">
        <f>IF(C85="","",VLOOKUP(K85,医療機関データ!$A:$B,2,FALSE))</f>
        <v/>
      </c>
      <c r="N85" s="10" t="str">
        <f t="shared" si="7"/>
        <v/>
      </c>
      <c r="O85" s="10" t="str">
        <f t="shared" si="8"/>
        <v/>
      </c>
      <c r="P85" s="111" t="str">
        <f t="shared" si="10"/>
        <v/>
      </c>
      <c r="Q85" s="10" t="str">
        <f t="shared" si="9"/>
        <v/>
      </c>
      <c r="R85" s="60" t="e">
        <f>IF(VLOOKUP($K85,医療機関データ!$A:$U,R$7,FALSE)="","",VLOOKUP($K85,医療機関データ!$A:$U,R$7,FALSE))</f>
        <v>#N/A</v>
      </c>
      <c r="S85" s="60" t="e">
        <f>IF(VLOOKUP($K85,医療機関データ!$A:$U,S$7,FALSE)="","",VLOOKUP($K85,医療機関データ!$A:$U,S$7,FALSE))</f>
        <v>#N/A</v>
      </c>
      <c r="T85" s="60" t="e">
        <f>IF(VLOOKUP($K85,医療機関データ!$A:$U,T$7,FALSE)="","",VLOOKUP($K85,医療機関データ!$A:$U,T$7,FALSE))</f>
        <v>#N/A</v>
      </c>
      <c r="U85" s="60" t="e">
        <f>IF(VLOOKUP($K85,医療機関データ!$A:$U,U$7,FALSE)="","",VLOOKUP($K85,医療機関データ!$A:$U,U$7,FALSE))</f>
        <v>#N/A</v>
      </c>
      <c r="V85" s="60" t="e">
        <f>IF(VLOOKUP($K85,医療機関データ!$A:$U,V$7,FALSE)="","",VLOOKUP($K85,医療機関データ!$A:$U,V$7,FALSE))</f>
        <v>#N/A</v>
      </c>
      <c r="W85" s="60" t="e">
        <f>IF(VLOOKUP($K85,医療機関データ!$A:$U,W$7,FALSE)="","",VLOOKUP($K85,医療機関データ!$A:$U,W$7,FALSE))</f>
        <v>#N/A</v>
      </c>
      <c r="X85" s="60" t="e">
        <f>IF(VLOOKUP($K85,医療機関データ!$A:$U,X$7,FALSE)="","",VLOOKUP($K85,医療機関データ!$A:$U,X$7,FALSE))</f>
        <v>#N/A</v>
      </c>
      <c r="Y85" s="60" t="e">
        <f>IF(VLOOKUP($K85,医療機関データ!$A:$U,Y$7,FALSE)="","",VLOOKUP($K85,医療機関データ!$A:$U,Y$7,FALSE))</f>
        <v>#N/A</v>
      </c>
      <c r="Z85" s="60" t="e">
        <f>IF(VLOOKUP($K85,医療機関データ!$A:$U,Z$7,FALSE)="","",VLOOKUP($K85,医療機関データ!$A:$U,Z$7,FALSE))</f>
        <v>#N/A</v>
      </c>
      <c r="AA85" s="60" t="e">
        <f>IF(VLOOKUP($K85,医療機関データ!$A:$U,AA$7,FALSE)="","",VLOOKUP($K85,医療機関データ!$A:$U,AA$7,FALSE))</f>
        <v>#N/A</v>
      </c>
      <c r="AB85" s="60" t="e">
        <f>IF(VLOOKUP($K85,医療機関データ!$A:$U,AB$7,FALSE)="","",VLOOKUP($K85,医療機関データ!$A:$U,AB$7,FALSE))</f>
        <v>#N/A</v>
      </c>
      <c r="AC85" s="60" t="e">
        <f>IF(VLOOKUP($K85,医療機関データ!$A:$U,AC$7,FALSE)="","",VLOOKUP($K85,医療機関データ!$A:$U,AC$7,FALSE))</f>
        <v>#N/A</v>
      </c>
      <c r="AD85" s="60" t="e">
        <f>IF(VLOOKUP($K85,医療機関データ!$A:$U,AD$7,FALSE)="","",VLOOKUP($K85,医療機関データ!$A:$U,AD$7,FALSE))</f>
        <v>#N/A</v>
      </c>
      <c r="AE85" s="60" t="e">
        <f>IF(VLOOKUP($K85,医療機関データ!$A:$U,AE$7,FALSE)="","",VLOOKUP($K85,医療機関データ!$A:$U,AE$7,FALSE))</f>
        <v>#N/A</v>
      </c>
      <c r="AF85" s="60" t="e">
        <f>IF(VLOOKUP($K85,医療機関データ!$A:$U,AF$7,FALSE)="","",VLOOKUP($K85,医療機関データ!$A:$U,AF$7,FALSE))</f>
        <v>#N/A</v>
      </c>
      <c r="AG85" s="60" t="e">
        <f>IF(VLOOKUP($K85,医療機関データ!$A:$U,AG$7,FALSE)="","",VLOOKUP($K85,医療機関データ!$A:$U,AG$7,FALSE))</f>
        <v>#N/A</v>
      </c>
      <c r="AH85" s="60" t="e">
        <f>IF(VLOOKUP($K85,医療機関データ!$A:$U,AH$7,FALSE)="","",VLOOKUP($K85,医療機関データ!$A:$U,AH$7,FALSE))</f>
        <v>#N/A</v>
      </c>
    </row>
    <row r="86" spans="1:34" ht="18" customHeight="1" x14ac:dyDescent="0.15">
      <c r="A86" s="25">
        <v>78</v>
      </c>
      <c r="B86" s="75"/>
      <c r="C86" s="76"/>
      <c r="D86" s="70"/>
      <c r="E86" s="76"/>
      <c r="F86" s="76"/>
      <c r="G86" s="77"/>
      <c r="H86" s="78"/>
      <c r="I86" s="78"/>
      <c r="J86" s="78"/>
      <c r="K86" s="79"/>
      <c r="L86" s="80"/>
      <c r="M86" s="9" t="str">
        <f>IF(C86="","",VLOOKUP(K86,医療機関データ!$A:$B,2,FALSE))</f>
        <v/>
      </c>
      <c r="N86" s="10" t="str">
        <f t="shared" si="7"/>
        <v/>
      </c>
      <c r="O86" s="10" t="str">
        <f t="shared" si="8"/>
        <v/>
      </c>
      <c r="P86" s="111" t="str">
        <f t="shared" si="10"/>
        <v/>
      </c>
      <c r="Q86" s="10" t="str">
        <f t="shared" si="9"/>
        <v/>
      </c>
      <c r="R86" s="60" t="e">
        <f>IF(VLOOKUP($K86,医療機関データ!$A:$U,R$7,FALSE)="","",VLOOKUP($K86,医療機関データ!$A:$U,R$7,FALSE))</f>
        <v>#N/A</v>
      </c>
      <c r="S86" s="60" t="e">
        <f>IF(VLOOKUP($K86,医療機関データ!$A:$U,S$7,FALSE)="","",VLOOKUP($K86,医療機関データ!$A:$U,S$7,FALSE))</f>
        <v>#N/A</v>
      </c>
      <c r="T86" s="60" t="e">
        <f>IF(VLOOKUP($K86,医療機関データ!$A:$U,T$7,FALSE)="","",VLOOKUP($K86,医療機関データ!$A:$U,T$7,FALSE))</f>
        <v>#N/A</v>
      </c>
      <c r="U86" s="60" t="e">
        <f>IF(VLOOKUP($K86,医療機関データ!$A:$U,U$7,FALSE)="","",VLOOKUP($K86,医療機関データ!$A:$U,U$7,FALSE))</f>
        <v>#N/A</v>
      </c>
      <c r="V86" s="60" t="e">
        <f>IF(VLOOKUP($K86,医療機関データ!$A:$U,V$7,FALSE)="","",VLOOKUP($K86,医療機関データ!$A:$U,V$7,FALSE))</f>
        <v>#N/A</v>
      </c>
      <c r="W86" s="60" t="e">
        <f>IF(VLOOKUP($K86,医療機関データ!$A:$U,W$7,FALSE)="","",VLOOKUP($K86,医療機関データ!$A:$U,W$7,FALSE))</f>
        <v>#N/A</v>
      </c>
      <c r="X86" s="60" t="e">
        <f>IF(VLOOKUP($K86,医療機関データ!$A:$U,X$7,FALSE)="","",VLOOKUP($K86,医療機関データ!$A:$U,X$7,FALSE))</f>
        <v>#N/A</v>
      </c>
      <c r="Y86" s="60" t="e">
        <f>IF(VLOOKUP($K86,医療機関データ!$A:$U,Y$7,FALSE)="","",VLOOKUP($K86,医療機関データ!$A:$U,Y$7,FALSE))</f>
        <v>#N/A</v>
      </c>
      <c r="Z86" s="60" t="e">
        <f>IF(VLOOKUP($K86,医療機関データ!$A:$U,Z$7,FALSE)="","",VLOOKUP($K86,医療機関データ!$A:$U,Z$7,FALSE))</f>
        <v>#N/A</v>
      </c>
      <c r="AA86" s="60" t="e">
        <f>IF(VLOOKUP($K86,医療機関データ!$A:$U,AA$7,FALSE)="","",VLOOKUP($K86,医療機関データ!$A:$U,AA$7,FALSE))</f>
        <v>#N/A</v>
      </c>
      <c r="AB86" s="60" t="e">
        <f>IF(VLOOKUP($K86,医療機関データ!$A:$U,AB$7,FALSE)="","",VLOOKUP($K86,医療機関データ!$A:$U,AB$7,FALSE))</f>
        <v>#N/A</v>
      </c>
      <c r="AC86" s="60" t="e">
        <f>IF(VLOOKUP($K86,医療機関データ!$A:$U,AC$7,FALSE)="","",VLOOKUP($K86,医療機関データ!$A:$U,AC$7,FALSE))</f>
        <v>#N/A</v>
      </c>
      <c r="AD86" s="60" t="e">
        <f>IF(VLOOKUP($K86,医療機関データ!$A:$U,AD$7,FALSE)="","",VLOOKUP($K86,医療機関データ!$A:$U,AD$7,FALSE))</f>
        <v>#N/A</v>
      </c>
      <c r="AE86" s="60" t="e">
        <f>IF(VLOOKUP($K86,医療機関データ!$A:$U,AE$7,FALSE)="","",VLOOKUP($K86,医療機関データ!$A:$U,AE$7,FALSE))</f>
        <v>#N/A</v>
      </c>
      <c r="AF86" s="60" t="e">
        <f>IF(VLOOKUP($K86,医療機関データ!$A:$U,AF$7,FALSE)="","",VLOOKUP($K86,医療機関データ!$A:$U,AF$7,FALSE))</f>
        <v>#N/A</v>
      </c>
      <c r="AG86" s="60" t="e">
        <f>IF(VLOOKUP($K86,医療機関データ!$A:$U,AG$7,FALSE)="","",VLOOKUP($K86,医療機関データ!$A:$U,AG$7,FALSE))</f>
        <v>#N/A</v>
      </c>
      <c r="AH86" s="60" t="e">
        <f>IF(VLOOKUP($K86,医療機関データ!$A:$U,AH$7,FALSE)="","",VLOOKUP($K86,医療機関データ!$A:$U,AH$7,FALSE))</f>
        <v>#N/A</v>
      </c>
    </row>
    <row r="87" spans="1:34" ht="18" customHeight="1" x14ac:dyDescent="0.15">
      <c r="A87" s="25">
        <v>79</v>
      </c>
      <c r="B87" s="75"/>
      <c r="C87" s="76"/>
      <c r="D87" s="76"/>
      <c r="E87" s="76"/>
      <c r="F87" s="76"/>
      <c r="G87" s="77"/>
      <c r="H87" s="78"/>
      <c r="I87" s="78"/>
      <c r="J87" s="78"/>
      <c r="K87" s="79"/>
      <c r="L87" s="80"/>
      <c r="M87" s="9" t="str">
        <f>IF(C87="","",VLOOKUP(K87,医療機関データ!$A:$B,2,FALSE))</f>
        <v/>
      </c>
      <c r="N87" s="10" t="str">
        <f t="shared" si="7"/>
        <v/>
      </c>
      <c r="O87" s="10" t="str">
        <f t="shared" si="8"/>
        <v/>
      </c>
      <c r="P87" s="111" t="str">
        <f t="shared" si="10"/>
        <v/>
      </c>
      <c r="Q87" s="10" t="str">
        <f t="shared" si="9"/>
        <v/>
      </c>
      <c r="R87" s="60" t="e">
        <f>IF(VLOOKUP($K87,医療機関データ!$A:$U,R$7,FALSE)="","",VLOOKUP($K87,医療機関データ!$A:$U,R$7,FALSE))</f>
        <v>#N/A</v>
      </c>
      <c r="S87" s="60" t="e">
        <f>IF(VLOOKUP($K87,医療機関データ!$A:$U,S$7,FALSE)="","",VLOOKUP($K87,医療機関データ!$A:$U,S$7,FALSE))</f>
        <v>#N/A</v>
      </c>
      <c r="T87" s="60" t="e">
        <f>IF(VLOOKUP($K87,医療機関データ!$A:$U,T$7,FALSE)="","",VLOOKUP($K87,医療機関データ!$A:$U,T$7,FALSE))</f>
        <v>#N/A</v>
      </c>
      <c r="U87" s="60" t="e">
        <f>IF(VLOOKUP($K87,医療機関データ!$A:$U,U$7,FALSE)="","",VLOOKUP($K87,医療機関データ!$A:$U,U$7,FALSE))</f>
        <v>#N/A</v>
      </c>
      <c r="V87" s="60" t="e">
        <f>IF(VLOOKUP($K87,医療機関データ!$A:$U,V$7,FALSE)="","",VLOOKUP($K87,医療機関データ!$A:$U,V$7,FALSE))</f>
        <v>#N/A</v>
      </c>
      <c r="W87" s="60" t="e">
        <f>IF(VLOOKUP($K87,医療機関データ!$A:$U,W$7,FALSE)="","",VLOOKUP($K87,医療機関データ!$A:$U,W$7,FALSE))</f>
        <v>#N/A</v>
      </c>
      <c r="X87" s="60" t="e">
        <f>IF(VLOOKUP($K87,医療機関データ!$A:$U,X$7,FALSE)="","",VLOOKUP($K87,医療機関データ!$A:$U,X$7,FALSE))</f>
        <v>#N/A</v>
      </c>
      <c r="Y87" s="60" t="e">
        <f>IF(VLOOKUP($K87,医療機関データ!$A:$U,Y$7,FALSE)="","",VLOOKUP($K87,医療機関データ!$A:$U,Y$7,FALSE))</f>
        <v>#N/A</v>
      </c>
      <c r="Z87" s="60" t="e">
        <f>IF(VLOOKUP($K87,医療機関データ!$A:$U,Z$7,FALSE)="","",VLOOKUP($K87,医療機関データ!$A:$U,Z$7,FALSE))</f>
        <v>#N/A</v>
      </c>
      <c r="AA87" s="60" t="e">
        <f>IF(VLOOKUP($K87,医療機関データ!$A:$U,AA$7,FALSE)="","",VLOOKUP($K87,医療機関データ!$A:$U,AA$7,FALSE))</f>
        <v>#N/A</v>
      </c>
      <c r="AB87" s="60" t="e">
        <f>IF(VLOOKUP($K87,医療機関データ!$A:$U,AB$7,FALSE)="","",VLOOKUP($K87,医療機関データ!$A:$U,AB$7,FALSE))</f>
        <v>#N/A</v>
      </c>
      <c r="AC87" s="60" t="e">
        <f>IF(VLOOKUP($K87,医療機関データ!$A:$U,AC$7,FALSE)="","",VLOOKUP($K87,医療機関データ!$A:$U,AC$7,FALSE))</f>
        <v>#N/A</v>
      </c>
      <c r="AD87" s="60" t="e">
        <f>IF(VLOOKUP($K87,医療機関データ!$A:$U,AD$7,FALSE)="","",VLOOKUP($K87,医療機関データ!$A:$U,AD$7,FALSE))</f>
        <v>#N/A</v>
      </c>
      <c r="AE87" s="60" t="e">
        <f>IF(VLOOKUP($K87,医療機関データ!$A:$U,AE$7,FALSE)="","",VLOOKUP($K87,医療機関データ!$A:$U,AE$7,FALSE))</f>
        <v>#N/A</v>
      </c>
      <c r="AF87" s="60" t="e">
        <f>IF(VLOOKUP($K87,医療機関データ!$A:$U,AF$7,FALSE)="","",VLOOKUP($K87,医療機関データ!$A:$U,AF$7,FALSE))</f>
        <v>#N/A</v>
      </c>
      <c r="AG87" s="60" t="e">
        <f>IF(VLOOKUP($K87,医療機関データ!$A:$U,AG$7,FALSE)="","",VLOOKUP($K87,医療機関データ!$A:$U,AG$7,FALSE))</f>
        <v>#N/A</v>
      </c>
      <c r="AH87" s="60" t="e">
        <f>IF(VLOOKUP($K87,医療機関データ!$A:$U,AH$7,FALSE)="","",VLOOKUP($K87,医療機関データ!$A:$U,AH$7,FALSE))</f>
        <v>#N/A</v>
      </c>
    </row>
    <row r="88" spans="1:34" ht="18" customHeight="1" x14ac:dyDescent="0.15">
      <c r="A88" s="25">
        <v>80</v>
      </c>
      <c r="B88" s="75"/>
      <c r="C88" s="76"/>
      <c r="D88" s="76"/>
      <c r="E88" s="76"/>
      <c r="F88" s="76"/>
      <c r="G88" s="77"/>
      <c r="H88" s="78"/>
      <c r="I88" s="78"/>
      <c r="J88" s="78"/>
      <c r="K88" s="79"/>
      <c r="L88" s="80"/>
      <c r="M88" s="9" t="str">
        <f>IF(C88="","",VLOOKUP(K88,医療機関データ!$A:$B,2,FALSE))</f>
        <v/>
      </c>
      <c r="N88" s="10" t="str">
        <f t="shared" si="7"/>
        <v/>
      </c>
      <c r="O88" s="10" t="str">
        <f t="shared" si="8"/>
        <v/>
      </c>
      <c r="P88" s="111" t="str">
        <f t="shared" si="10"/>
        <v/>
      </c>
      <c r="Q88" s="10" t="str">
        <f t="shared" si="9"/>
        <v/>
      </c>
      <c r="R88" s="60" t="e">
        <f>IF(VLOOKUP($K88,医療機関データ!$A:$U,R$7,FALSE)="","",VLOOKUP($K88,医療機関データ!$A:$U,R$7,FALSE))</f>
        <v>#N/A</v>
      </c>
      <c r="S88" s="60" t="e">
        <f>IF(VLOOKUP($K88,医療機関データ!$A:$U,S$7,FALSE)="","",VLOOKUP($K88,医療機関データ!$A:$U,S$7,FALSE))</f>
        <v>#N/A</v>
      </c>
      <c r="T88" s="60" t="e">
        <f>IF(VLOOKUP($K88,医療機関データ!$A:$U,T$7,FALSE)="","",VLOOKUP($K88,医療機関データ!$A:$U,T$7,FALSE))</f>
        <v>#N/A</v>
      </c>
      <c r="U88" s="60" t="e">
        <f>IF(VLOOKUP($K88,医療機関データ!$A:$U,U$7,FALSE)="","",VLOOKUP($K88,医療機関データ!$A:$U,U$7,FALSE))</f>
        <v>#N/A</v>
      </c>
      <c r="V88" s="60" t="e">
        <f>IF(VLOOKUP($K88,医療機関データ!$A:$U,V$7,FALSE)="","",VLOOKUP($K88,医療機関データ!$A:$U,V$7,FALSE))</f>
        <v>#N/A</v>
      </c>
      <c r="W88" s="60" t="e">
        <f>IF(VLOOKUP($K88,医療機関データ!$A:$U,W$7,FALSE)="","",VLOOKUP($K88,医療機関データ!$A:$U,W$7,FALSE))</f>
        <v>#N/A</v>
      </c>
      <c r="X88" s="60" t="e">
        <f>IF(VLOOKUP($K88,医療機関データ!$A:$U,X$7,FALSE)="","",VLOOKUP($K88,医療機関データ!$A:$U,X$7,FALSE))</f>
        <v>#N/A</v>
      </c>
      <c r="Y88" s="60" t="e">
        <f>IF(VLOOKUP($K88,医療機関データ!$A:$U,Y$7,FALSE)="","",VLOOKUP($K88,医療機関データ!$A:$U,Y$7,FALSE))</f>
        <v>#N/A</v>
      </c>
      <c r="Z88" s="60" t="e">
        <f>IF(VLOOKUP($K88,医療機関データ!$A:$U,Z$7,FALSE)="","",VLOOKUP($K88,医療機関データ!$A:$U,Z$7,FALSE))</f>
        <v>#N/A</v>
      </c>
      <c r="AA88" s="60" t="e">
        <f>IF(VLOOKUP($K88,医療機関データ!$A:$U,AA$7,FALSE)="","",VLOOKUP($K88,医療機関データ!$A:$U,AA$7,FALSE))</f>
        <v>#N/A</v>
      </c>
      <c r="AB88" s="60" t="e">
        <f>IF(VLOOKUP($K88,医療機関データ!$A:$U,AB$7,FALSE)="","",VLOOKUP($K88,医療機関データ!$A:$U,AB$7,FALSE))</f>
        <v>#N/A</v>
      </c>
      <c r="AC88" s="60" t="e">
        <f>IF(VLOOKUP($K88,医療機関データ!$A:$U,AC$7,FALSE)="","",VLOOKUP($K88,医療機関データ!$A:$U,AC$7,FALSE))</f>
        <v>#N/A</v>
      </c>
      <c r="AD88" s="60" t="e">
        <f>IF(VLOOKUP($K88,医療機関データ!$A:$U,AD$7,FALSE)="","",VLOOKUP($K88,医療機関データ!$A:$U,AD$7,FALSE))</f>
        <v>#N/A</v>
      </c>
      <c r="AE88" s="60" t="e">
        <f>IF(VLOOKUP($K88,医療機関データ!$A:$U,AE$7,FALSE)="","",VLOOKUP($K88,医療機関データ!$A:$U,AE$7,FALSE))</f>
        <v>#N/A</v>
      </c>
      <c r="AF88" s="60" t="e">
        <f>IF(VLOOKUP($K88,医療機関データ!$A:$U,AF$7,FALSE)="","",VLOOKUP($K88,医療機関データ!$A:$U,AF$7,FALSE))</f>
        <v>#N/A</v>
      </c>
      <c r="AG88" s="60" t="e">
        <f>IF(VLOOKUP($K88,医療機関データ!$A:$U,AG$7,FALSE)="","",VLOOKUP($K88,医療機関データ!$A:$U,AG$7,FALSE))</f>
        <v>#N/A</v>
      </c>
      <c r="AH88" s="60" t="e">
        <f>IF(VLOOKUP($K88,医療機関データ!$A:$U,AH$7,FALSE)="","",VLOOKUP($K88,医療機関データ!$A:$U,AH$7,FALSE))</f>
        <v>#N/A</v>
      </c>
    </row>
    <row r="89" spans="1:34" ht="18" customHeight="1" x14ac:dyDescent="0.15">
      <c r="A89" s="25">
        <v>81</v>
      </c>
      <c r="B89" s="75"/>
      <c r="C89" s="76"/>
      <c r="D89" s="70"/>
      <c r="E89" s="76"/>
      <c r="F89" s="76"/>
      <c r="G89" s="77"/>
      <c r="H89" s="78"/>
      <c r="I89" s="78"/>
      <c r="J89" s="78"/>
      <c r="K89" s="79"/>
      <c r="L89" s="80"/>
      <c r="M89" s="9" t="str">
        <f>IF(C89="","",VLOOKUP(K89,医療機関データ!$A:$B,2,FALSE))</f>
        <v/>
      </c>
      <c r="N89" s="10" t="str">
        <f t="shared" si="7"/>
        <v/>
      </c>
      <c r="O89" s="10" t="str">
        <f t="shared" si="8"/>
        <v/>
      </c>
      <c r="P89" s="111" t="str">
        <f t="shared" si="10"/>
        <v/>
      </c>
      <c r="Q89" s="10" t="str">
        <f t="shared" si="9"/>
        <v/>
      </c>
      <c r="R89" s="60" t="e">
        <f>IF(VLOOKUP($K89,医療機関データ!$A:$U,R$7,FALSE)="","",VLOOKUP($K89,医療機関データ!$A:$U,R$7,FALSE))</f>
        <v>#N/A</v>
      </c>
      <c r="S89" s="60" t="e">
        <f>IF(VLOOKUP($K89,医療機関データ!$A:$U,S$7,FALSE)="","",VLOOKUP($K89,医療機関データ!$A:$U,S$7,FALSE))</f>
        <v>#N/A</v>
      </c>
      <c r="T89" s="60" t="e">
        <f>IF(VLOOKUP($K89,医療機関データ!$A:$U,T$7,FALSE)="","",VLOOKUP($K89,医療機関データ!$A:$U,T$7,FALSE))</f>
        <v>#N/A</v>
      </c>
      <c r="U89" s="60" t="e">
        <f>IF(VLOOKUP($K89,医療機関データ!$A:$U,U$7,FALSE)="","",VLOOKUP($K89,医療機関データ!$A:$U,U$7,FALSE))</f>
        <v>#N/A</v>
      </c>
      <c r="V89" s="60" t="e">
        <f>IF(VLOOKUP($K89,医療機関データ!$A:$U,V$7,FALSE)="","",VLOOKUP($K89,医療機関データ!$A:$U,V$7,FALSE))</f>
        <v>#N/A</v>
      </c>
      <c r="W89" s="60" t="e">
        <f>IF(VLOOKUP($K89,医療機関データ!$A:$U,W$7,FALSE)="","",VLOOKUP($K89,医療機関データ!$A:$U,W$7,FALSE))</f>
        <v>#N/A</v>
      </c>
      <c r="X89" s="60" t="e">
        <f>IF(VLOOKUP($K89,医療機関データ!$A:$U,X$7,FALSE)="","",VLOOKUP($K89,医療機関データ!$A:$U,X$7,FALSE))</f>
        <v>#N/A</v>
      </c>
      <c r="Y89" s="60" t="e">
        <f>IF(VLOOKUP($K89,医療機関データ!$A:$U,Y$7,FALSE)="","",VLOOKUP($K89,医療機関データ!$A:$U,Y$7,FALSE))</f>
        <v>#N/A</v>
      </c>
      <c r="Z89" s="60" t="e">
        <f>IF(VLOOKUP($K89,医療機関データ!$A:$U,Z$7,FALSE)="","",VLOOKUP($K89,医療機関データ!$A:$U,Z$7,FALSE))</f>
        <v>#N/A</v>
      </c>
      <c r="AA89" s="60" t="e">
        <f>IF(VLOOKUP($K89,医療機関データ!$A:$U,AA$7,FALSE)="","",VLOOKUP($K89,医療機関データ!$A:$U,AA$7,FALSE))</f>
        <v>#N/A</v>
      </c>
      <c r="AB89" s="60" t="e">
        <f>IF(VLOOKUP($K89,医療機関データ!$A:$U,AB$7,FALSE)="","",VLOOKUP($K89,医療機関データ!$A:$U,AB$7,FALSE))</f>
        <v>#N/A</v>
      </c>
      <c r="AC89" s="60" t="e">
        <f>IF(VLOOKUP($K89,医療機関データ!$A:$U,AC$7,FALSE)="","",VLOOKUP($K89,医療機関データ!$A:$U,AC$7,FALSE))</f>
        <v>#N/A</v>
      </c>
      <c r="AD89" s="60" t="e">
        <f>IF(VLOOKUP($K89,医療機関データ!$A:$U,AD$7,FALSE)="","",VLOOKUP($K89,医療機関データ!$A:$U,AD$7,FALSE))</f>
        <v>#N/A</v>
      </c>
      <c r="AE89" s="60" t="e">
        <f>IF(VLOOKUP($K89,医療機関データ!$A:$U,AE$7,FALSE)="","",VLOOKUP($K89,医療機関データ!$A:$U,AE$7,FALSE))</f>
        <v>#N/A</v>
      </c>
      <c r="AF89" s="60" t="e">
        <f>IF(VLOOKUP($K89,医療機関データ!$A:$U,AF$7,FALSE)="","",VLOOKUP($K89,医療機関データ!$A:$U,AF$7,FALSE))</f>
        <v>#N/A</v>
      </c>
      <c r="AG89" s="60" t="e">
        <f>IF(VLOOKUP($K89,医療機関データ!$A:$U,AG$7,FALSE)="","",VLOOKUP($K89,医療機関データ!$A:$U,AG$7,FALSE))</f>
        <v>#N/A</v>
      </c>
      <c r="AH89" s="60" t="e">
        <f>IF(VLOOKUP($K89,医療機関データ!$A:$U,AH$7,FALSE)="","",VLOOKUP($K89,医療機関データ!$A:$U,AH$7,FALSE))</f>
        <v>#N/A</v>
      </c>
    </row>
    <row r="90" spans="1:34" ht="18" customHeight="1" x14ac:dyDescent="0.15">
      <c r="A90" s="25">
        <v>82</v>
      </c>
      <c r="B90" s="75"/>
      <c r="C90" s="76"/>
      <c r="D90" s="76"/>
      <c r="E90" s="76"/>
      <c r="F90" s="76"/>
      <c r="G90" s="77"/>
      <c r="H90" s="78"/>
      <c r="I90" s="78"/>
      <c r="J90" s="78"/>
      <c r="K90" s="79"/>
      <c r="L90" s="80"/>
      <c r="M90" s="9" t="str">
        <f>IF(C90="","",VLOOKUP(K90,医療機関データ!$A:$B,2,FALSE))</f>
        <v/>
      </c>
      <c r="N90" s="10" t="str">
        <f t="shared" si="7"/>
        <v/>
      </c>
      <c r="O90" s="10" t="str">
        <f t="shared" si="8"/>
        <v/>
      </c>
      <c r="P90" s="111" t="str">
        <f t="shared" si="10"/>
        <v/>
      </c>
      <c r="Q90" s="10" t="str">
        <f t="shared" si="9"/>
        <v/>
      </c>
      <c r="R90" s="60" t="e">
        <f>IF(VLOOKUP($K90,医療機関データ!$A:$U,R$7,FALSE)="","",VLOOKUP($K90,医療機関データ!$A:$U,R$7,FALSE))</f>
        <v>#N/A</v>
      </c>
      <c r="S90" s="60" t="e">
        <f>IF(VLOOKUP($K90,医療機関データ!$A:$U,S$7,FALSE)="","",VLOOKUP($K90,医療機関データ!$A:$U,S$7,FALSE))</f>
        <v>#N/A</v>
      </c>
      <c r="T90" s="60" t="e">
        <f>IF(VLOOKUP($K90,医療機関データ!$A:$U,T$7,FALSE)="","",VLOOKUP($K90,医療機関データ!$A:$U,T$7,FALSE))</f>
        <v>#N/A</v>
      </c>
      <c r="U90" s="60" t="e">
        <f>IF(VLOOKUP($K90,医療機関データ!$A:$U,U$7,FALSE)="","",VLOOKUP($K90,医療機関データ!$A:$U,U$7,FALSE))</f>
        <v>#N/A</v>
      </c>
      <c r="V90" s="60" t="e">
        <f>IF(VLOOKUP($K90,医療機関データ!$A:$U,V$7,FALSE)="","",VLOOKUP($K90,医療機関データ!$A:$U,V$7,FALSE))</f>
        <v>#N/A</v>
      </c>
      <c r="W90" s="60" t="e">
        <f>IF(VLOOKUP($K90,医療機関データ!$A:$U,W$7,FALSE)="","",VLOOKUP($K90,医療機関データ!$A:$U,W$7,FALSE))</f>
        <v>#N/A</v>
      </c>
      <c r="X90" s="60" t="e">
        <f>IF(VLOOKUP($K90,医療機関データ!$A:$U,X$7,FALSE)="","",VLOOKUP($K90,医療機関データ!$A:$U,X$7,FALSE))</f>
        <v>#N/A</v>
      </c>
      <c r="Y90" s="60" t="e">
        <f>IF(VLOOKUP($K90,医療機関データ!$A:$U,Y$7,FALSE)="","",VLOOKUP($K90,医療機関データ!$A:$U,Y$7,FALSE))</f>
        <v>#N/A</v>
      </c>
      <c r="Z90" s="60" t="e">
        <f>IF(VLOOKUP($K90,医療機関データ!$A:$U,Z$7,FALSE)="","",VLOOKUP($K90,医療機関データ!$A:$U,Z$7,FALSE))</f>
        <v>#N/A</v>
      </c>
      <c r="AA90" s="60" t="e">
        <f>IF(VLOOKUP($K90,医療機関データ!$A:$U,AA$7,FALSE)="","",VLOOKUP($K90,医療機関データ!$A:$U,AA$7,FALSE))</f>
        <v>#N/A</v>
      </c>
      <c r="AB90" s="60" t="e">
        <f>IF(VLOOKUP($K90,医療機関データ!$A:$U,AB$7,FALSE)="","",VLOOKUP($K90,医療機関データ!$A:$U,AB$7,FALSE))</f>
        <v>#N/A</v>
      </c>
      <c r="AC90" s="60" t="e">
        <f>IF(VLOOKUP($K90,医療機関データ!$A:$U,AC$7,FALSE)="","",VLOOKUP($K90,医療機関データ!$A:$U,AC$7,FALSE))</f>
        <v>#N/A</v>
      </c>
      <c r="AD90" s="60" t="e">
        <f>IF(VLOOKUP($K90,医療機関データ!$A:$U,AD$7,FALSE)="","",VLOOKUP($K90,医療機関データ!$A:$U,AD$7,FALSE))</f>
        <v>#N/A</v>
      </c>
      <c r="AE90" s="60" t="e">
        <f>IF(VLOOKUP($K90,医療機関データ!$A:$U,AE$7,FALSE)="","",VLOOKUP($K90,医療機関データ!$A:$U,AE$7,FALSE))</f>
        <v>#N/A</v>
      </c>
      <c r="AF90" s="60" t="e">
        <f>IF(VLOOKUP($K90,医療機関データ!$A:$U,AF$7,FALSE)="","",VLOOKUP($K90,医療機関データ!$A:$U,AF$7,FALSE))</f>
        <v>#N/A</v>
      </c>
      <c r="AG90" s="60" t="e">
        <f>IF(VLOOKUP($K90,医療機関データ!$A:$U,AG$7,FALSE)="","",VLOOKUP($K90,医療機関データ!$A:$U,AG$7,FALSE))</f>
        <v>#N/A</v>
      </c>
      <c r="AH90" s="60" t="e">
        <f>IF(VLOOKUP($K90,医療機関データ!$A:$U,AH$7,FALSE)="","",VLOOKUP($K90,医療機関データ!$A:$U,AH$7,FALSE))</f>
        <v>#N/A</v>
      </c>
    </row>
    <row r="91" spans="1:34" ht="18" customHeight="1" x14ac:dyDescent="0.15">
      <c r="A91" s="25">
        <v>83</v>
      </c>
      <c r="B91" s="75"/>
      <c r="C91" s="76"/>
      <c r="D91" s="76"/>
      <c r="E91" s="76"/>
      <c r="F91" s="76"/>
      <c r="G91" s="77"/>
      <c r="H91" s="78"/>
      <c r="I91" s="78"/>
      <c r="J91" s="78"/>
      <c r="K91" s="79"/>
      <c r="L91" s="80"/>
      <c r="M91" s="9" t="str">
        <f>IF(C91="","",VLOOKUP(K91,医療機関データ!$A:$B,2,FALSE))</f>
        <v/>
      </c>
      <c r="N91" s="10" t="str">
        <f t="shared" si="7"/>
        <v/>
      </c>
      <c r="O91" s="10" t="str">
        <f t="shared" si="8"/>
        <v/>
      </c>
      <c r="P91" s="111" t="str">
        <f t="shared" si="10"/>
        <v/>
      </c>
      <c r="Q91" s="10" t="str">
        <f t="shared" si="9"/>
        <v/>
      </c>
      <c r="R91" s="60" t="e">
        <f>IF(VLOOKUP($K91,医療機関データ!$A:$U,R$7,FALSE)="","",VLOOKUP($K91,医療機関データ!$A:$U,R$7,FALSE))</f>
        <v>#N/A</v>
      </c>
      <c r="S91" s="60" t="e">
        <f>IF(VLOOKUP($K91,医療機関データ!$A:$U,S$7,FALSE)="","",VLOOKUP($K91,医療機関データ!$A:$U,S$7,FALSE))</f>
        <v>#N/A</v>
      </c>
      <c r="T91" s="60" t="e">
        <f>IF(VLOOKUP($K91,医療機関データ!$A:$U,T$7,FALSE)="","",VLOOKUP($K91,医療機関データ!$A:$U,T$7,FALSE))</f>
        <v>#N/A</v>
      </c>
      <c r="U91" s="60" t="e">
        <f>IF(VLOOKUP($K91,医療機関データ!$A:$U,U$7,FALSE)="","",VLOOKUP($K91,医療機関データ!$A:$U,U$7,FALSE))</f>
        <v>#N/A</v>
      </c>
      <c r="V91" s="60" t="e">
        <f>IF(VLOOKUP($K91,医療機関データ!$A:$U,V$7,FALSE)="","",VLOOKUP($K91,医療機関データ!$A:$U,V$7,FALSE))</f>
        <v>#N/A</v>
      </c>
      <c r="W91" s="60" t="e">
        <f>IF(VLOOKUP($K91,医療機関データ!$A:$U,W$7,FALSE)="","",VLOOKUP($K91,医療機関データ!$A:$U,W$7,FALSE))</f>
        <v>#N/A</v>
      </c>
      <c r="X91" s="60" t="e">
        <f>IF(VLOOKUP($K91,医療機関データ!$A:$U,X$7,FALSE)="","",VLOOKUP($K91,医療機関データ!$A:$U,X$7,FALSE))</f>
        <v>#N/A</v>
      </c>
      <c r="Y91" s="60" t="e">
        <f>IF(VLOOKUP($K91,医療機関データ!$A:$U,Y$7,FALSE)="","",VLOOKUP($K91,医療機関データ!$A:$U,Y$7,FALSE))</f>
        <v>#N/A</v>
      </c>
      <c r="Z91" s="60" t="e">
        <f>IF(VLOOKUP($K91,医療機関データ!$A:$U,Z$7,FALSE)="","",VLOOKUP($K91,医療機関データ!$A:$U,Z$7,FALSE))</f>
        <v>#N/A</v>
      </c>
      <c r="AA91" s="60" t="e">
        <f>IF(VLOOKUP($K91,医療機関データ!$A:$U,AA$7,FALSE)="","",VLOOKUP($K91,医療機関データ!$A:$U,AA$7,FALSE))</f>
        <v>#N/A</v>
      </c>
      <c r="AB91" s="60" t="e">
        <f>IF(VLOOKUP($K91,医療機関データ!$A:$U,AB$7,FALSE)="","",VLOOKUP($K91,医療機関データ!$A:$U,AB$7,FALSE))</f>
        <v>#N/A</v>
      </c>
      <c r="AC91" s="60" t="e">
        <f>IF(VLOOKUP($K91,医療機関データ!$A:$U,AC$7,FALSE)="","",VLOOKUP($K91,医療機関データ!$A:$U,AC$7,FALSE))</f>
        <v>#N/A</v>
      </c>
      <c r="AD91" s="60" t="e">
        <f>IF(VLOOKUP($K91,医療機関データ!$A:$U,AD$7,FALSE)="","",VLOOKUP($K91,医療機関データ!$A:$U,AD$7,FALSE))</f>
        <v>#N/A</v>
      </c>
      <c r="AE91" s="60" t="e">
        <f>IF(VLOOKUP($K91,医療機関データ!$A:$U,AE$7,FALSE)="","",VLOOKUP($K91,医療機関データ!$A:$U,AE$7,FALSE))</f>
        <v>#N/A</v>
      </c>
      <c r="AF91" s="60" t="e">
        <f>IF(VLOOKUP($K91,医療機関データ!$A:$U,AF$7,FALSE)="","",VLOOKUP($K91,医療機関データ!$A:$U,AF$7,FALSE))</f>
        <v>#N/A</v>
      </c>
      <c r="AG91" s="60" t="e">
        <f>IF(VLOOKUP($K91,医療機関データ!$A:$U,AG$7,FALSE)="","",VLOOKUP($K91,医療機関データ!$A:$U,AG$7,FALSE))</f>
        <v>#N/A</v>
      </c>
      <c r="AH91" s="60" t="e">
        <f>IF(VLOOKUP($K91,医療機関データ!$A:$U,AH$7,FALSE)="","",VLOOKUP($K91,医療機関データ!$A:$U,AH$7,FALSE))</f>
        <v>#N/A</v>
      </c>
    </row>
    <row r="92" spans="1:34" ht="18" customHeight="1" x14ac:dyDescent="0.15">
      <c r="A92" s="25">
        <v>84</v>
      </c>
      <c r="B92" s="75"/>
      <c r="C92" s="76"/>
      <c r="D92" s="70"/>
      <c r="E92" s="76"/>
      <c r="F92" s="76"/>
      <c r="G92" s="77"/>
      <c r="H92" s="78"/>
      <c r="I92" s="78"/>
      <c r="J92" s="78"/>
      <c r="K92" s="79"/>
      <c r="L92" s="80"/>
      <c r="M92" s="9" t="str">
        <f>IF(C92="","",VLOOKUP(K92,医療機関データ!$A:$B,2,FALSE))</f>
        <v/>
      </c>
      <c r="N92" s="10" t="str">
        <f t="shared" si="7"/>
        <v/>
      </c>
      <c r="O92" s="10" t="str">
        <f t="shared" si="8"/>
        <v/>
      </c>
      <c r="P92" s="111" t="str">
        <f t="shared" si="10"/>
        <v/>
      </c>
      <c r="Q92" s="10" t="str">
        <f t="shared" si="9"/>
        <v/>
      </c>
      <c r="R92" s="60" t="e">
        <f>IF(VLOOKUP($K92,医療機関データ!$A:$U,R$7,FALSE)="","",VLOOKUP($K92,医療機関データ!$A:$U,R$7,FALSE))</f>
        <v>#N/A</v>
      </c>
      <c r="S92" s="60" t="e">
        <f>IF(VLOOKUP($K92,医療機関データ!$A:$U,S$7,FALSE)="","",VLOOKUP($K92,医療機関データ!$A:$U,S$7,FALSE))</f>
        <v>#N/A</v>
      </c>
      <c r="T92" s="60" t="e">
        <f>IF(VLOOKUP($K92,医療機関データ!$A:$U,T$7,FALSE)="","",VLOOKUP($K92,医療機関データ!$A:$U,T$7,FALSE))</f>
        <v>#N/A</v>
      </c>
      <c r="U92" s="60" t="e">
        <f>IF(VLOOKUP($K92,医療機関データ!$A:$U,U$7,FALSE)="","",VLOOKUP($K92,医療機関データ!$A:$U,U$7,FALSE))</f>
        <v>#N/A</v>
      </c>
      <c r="V92" s="60" t="e">
        <f>IF(VLOOKUP($K92,医療機関データ!$A:$U,V$7,FALSE)="","",VLOOKUP($K92,医療機関データ!$A:$U,V$7,FALSE))</f>
        <v>#N/A</v>
      </c>
      <c r="W92" s="60" t="e">
        <f>IF(VLOOKUP($K92,医療機関データ!$A:$U,W$7,FALSE)="","",VLOOKUP($K92,医療機関データ!$A:$U,W$7,FALSE))</f>
        <v>#N/A</v>
      </c>
      <c r="X92" s="60" t="e">
        <f>IF(VLOOKUP($K92,医療機関データ!$A:$U,X$7,FALSE)="","",VLOOKUP($K92,医療機関データ!$A:$U,X$7,FALSE))</f>
        <v>#N/A</v>
      </c>
      <c r="Y92" s="60" t="e">
        <f>IF(VLOOKUP($K92,医療機関データ!$A:$U,Y$7,FALSE)="","",VLOOKUP($K92,医療機関データ!$A:$U,Y$7,FALSE))</f>
        <v>#N/A</v>
      </c>
      <c r="Z92" s="60" t="e">
        <f>IF(VLOOKUP($K92,医療機関データ!$A:$U,Z$7,FALSE)="","",VLOOKUP($K92,医療機関データ!$A:$U,Z$7,FALSE))</f>
        <v>#N/A</v>
      </c>
      <c r="AA92" s="60" t="e">
        <f>IF(VLOOKUP($K92,医療機関データ!$A:$U,AA$7,FALSE)="","",VLOOKUP($K92,医療機関データ!$A:$U,AA$7,FALSE))</f>
        <v>#N/A</v>
      </c>
      <c r="AB92" s="60" t="e">
        <f>IF(VLOOKUP($K92,医療機関データ!$A:$U,AB$7,FALSE)="","",VLOOKUP($K92,医療機関データ!$A:$U,AB$7,FALSE))</f>
        <v>#N/A</v>
      </c>
      <c r="AC92" s="60" t="e">
        <f>IF(VLOOKUP($K92,医療機関データ!$A:$U,AC$7,FALSE)="","",VLOOKUP($K92,医療機関データ!$A:$U,AC$7,FALSE))</f>
        <v>#N/A</v>
      </c>
      <c r="AD92" s="60" t="e">
        <f>IF(VLOOKUP($K92,医療機関データ!$A:$U,AD$7,FALSE)="","",VLOOKUP($K92,医療機関データ!$A:$U,AD$7,FALSE))</f>
        <v>#N/A</v>
      </c>
      <c r="AE92" s="60" t="e">
        <f>IF(VLOOKUP($K92,医療機関データ!$A:$U,AE$7,FALSE)="","",VLOOKUP($K92,医療機関データ!$A:$U,AE$7,FALSE))</f>
        <v>#N/A</v>
      </c>
      <c r="AF92" s="60" t="e">
        <f>IF(VLOOKUP($K92,医療機関データ!$A:$U,AF$7,FALSE)="","",VLOOKUP($K92,医療機関データ!$A:$U,AF$7,FALSE))</f>
        <v>#N/A</v>
      </c>
      <c r="AG92" s="60" t="e">
        <f>IF(VLOOKUP($K92,医療機関データ!$A:$U,AG$7,FALSE)="","",VLOOKUP($K92,医療機関データ!$A:$U,AG$7,FALSE))</f>
        <v>#N/A</v>
      </c>
      <c r="AH92" s="60" t="e">
        <f>IF(VLOOKUP($K92,医療機関データ!$A:$U,AH$7,FALSE)="","",VLOOKUP($K92,医療機関データ!$A:$U,AH$7,FALSE))</f>
        <v>#N/A</v>
      </c>
    </row>
    <row r="93" spans="1:34" ht="18" customHeight="1" x14ac:dyDescent="0.15">
      <c r="A93" s="25">
        <v>85</v>
      </c>
      <c r="B93" s="75"/>
      <c r="C93" s="76"/>
      <c r="D93" s="76"/>
      <c r="E93" s="76"/>
      <c r="F93" s="76"/>
      <c r="G93" s="77"/>
      <c r="H93" s="78"/>
      <c r="I93" s="78"/>
      <c r="J93" s="78"/>
      <c r="K93" s="79"/>
      <c r="L93" s="80"/>
      <c r="M93" s="9" t="str">
        <f>IF(C93="","",VLOOKUP(K93,医療機関データ!$A:$B,2,FALSE))</f>
        <v/>
      </c>
      <c r="N93" s="10" t="str">
        <f t="shared" si="7"/>
        <v/>
      </c>
      <c r="O93" s="10" t="str">
        <f t="shared" si="8"/>
        <v/>
      </c>
      <c r="P93" s="111" t="str">
        <f t="shared" si="10"/>
        <v/>
      </c>
      <c r="Q93" s="10" t="str">
        <f t="shared" si="9"/>
        <v/>
      </c>
      <c r="R93" s="60" t="e">
        <f>IF(VLOOKUP($K93,医療機関データ!$A:$U,R$7,FALSE)="","",VLOOKUP($K93,医療機関データ!$A:$U,R$7,FALSE))</f>
        <v>#N/A</v>
      </c>
      <c r="S93" s="60" t="e">
        <f>IF(VLOOKUP($K93,医療機関データ!$A:$U,S$7,FALSE)="","",VLOOKUP($K93,医療機関データ!$A:$U,S$7,FALSE))</f>
        <v>#N/A</v>
      </c>
      <c r="T93" s="60" t="e">
        <f>IF(VLOOKUP($K93,医療機関データ!$A:$U,T$7,FALSE)="","",VLOOKUP($K93,医療機関データ!$A:$U,T$7,FALSE))</f>
        <v>#N/A</v>
      </c>
      <c r="U93" s="60" t="e">
        <f>IF(VLOOKUP($K93,医療機関データ!$A:$U,U$7,FALSE)="","",VLOOKUP($K93,医療機関データ!$A:$U,U$7,FALSE))</f>
        <v>#N/A</v>
      </c>
      <c r="V93" s="60" t="e">
        <f>IF(VLOOKUP($K93,医療機関データ!$A:$U,V$7,FALSE)="","",VLOOKUP($K93,医療機関データ!$A:$U,V$7,FALSE))</f>
        <v>#N/A</v>
      </c>
      <c r="W93" s="60" t="e">
        <f>IF(VLOOKUP($K93,医療機関データ!$A:$U,W$7,FALSE)="","",VLOOKUP($K93,医療機関データ!$A:$U,W$7,FALSE))</f>
        <v>#N/A</v>
      </c>
      <c r="X93" s="60" t="e">
        <f>IF(VLOOKUP($K93,医療機関データ!$A:$U,X$7,FALSE)="","",VLOOKUP($K93,医療機関データ!$A:$U,X$7,FALSE))</f>
        <v>#N/A</v>
      </c>
      <c r="Y93" s="60" t="e">
        <f>IF(VLOOKUP($K93,医療機関データ!$A:$U,Y$7,FALSE)="","",VLOOKUP($K93,医療機関データ!$A:$U,Y$7,FALSE))</f>
        <v>#N/A</v>
      </c>
      <c r="Z93" s="60" t="e">
        <f>IF(VLOOKUP($K93,医療機関データ!$A:$U,Z$7,FALSE)="","",VLOOKUP($K93,医療機関データ!$A:$U,Z$7,FALSE))</f>
        <v>#N/A</v>
      </c>
      <c r="AA93" s="60" t="e">
        <f>IF(VLOOKUP($K93,医療機関データ!$A:$U,AA$7,FALSE)="","",VLOOKUP($K93,医療機関データ!$A:$U,AA$7,FALSE))</f>
        <v>#N/A</v>
      </c>
      <c r="AB93" s="60" t="e">
        <f>IF(VLOOKUP($K93,医療機関データ!$A:$U,AB$7,FALSE)="","",VLOOKUP($K93,医療機関データ!$A:$U,AB$7,FALSE))</f>
        <v>#N/A</v>
      </c>
      <c r="AC93" s="60" t="e">
        <f>IF(VLOOKUP($K93,医療機関データ!$A:$U,AC$7,FALSE)="","",VLOOKUP($K93,医療機関データ!$A:$U,AC$7,FALSE))</f>
        <v>#N/A</v>
      </c>
      <c r="AD93" s="60" t="e">
        <f>IF(VLOOKUP($K93,医療機関データ!$A:$U,AD$7,FALSE)="","",VLOOKUP($K93,医療機関データ!$A:$U,AD$7,FALSE))</f>
        <v>#N/A</v>
      </c>
      <c r="AE93" s="60" t="e">
        <f>IF(VLOOKUP($K93,医療機関データ!$A:$U,AE$7,FALSE)="","",VLOOKUP($K93,医療機関データ!$A:$U,AE$7,FALSE))</f>
        <v>#N/A</v>
      </c>
      <c r="AF93" s="60" t="e">
        <f>IF(VLOOKUP($K93,医療機関データ!$A:$U,AF$7,FALSE)="","",VLOOKUP($K93,医療機関データ!$A:$U,AF$7,FALSE))</f>
        <v>#N/A</v>
      </c>
      <c r="AG93" s="60" t="e">
        <f>IF(VLOOKUP($K93,医療機関データ!$A:$U,AG$7,FALSE)="","",VLOOKUP($K93,医療機関データ!$A:$U,AG$7,FALSE))</f>
        <v>#N/A</v>
      </c>
      <c r="AH93" s="60" t="e">
        <f>IF(VLOOKUP($K93,医療機関データ!$A:$U,AH$7,FALSE)="","",VLOOKUP($K93,医療機関データ!$A:$U,AH$7,FALSE))</f>
        <v>#N/A</v>
      </c>
    </row>
    <row r="94" spans="1:34" ht="18" customHeight="1" x14ac:dyDescent="0.15">
      <c r="A94" s="25">
        <v>86</v>
      </c>
      <c r="B94" s="75"/>
      <c r="C94" s="76"/>
      <c r="D94" s="76"/>
      <c r="E94" s="76"/>
      <c r="F94" s="76"/>
      <c r="G94" s="77"/>
      <c r="H94" s="78"/>
      <c r="I94" s="78"/>
      <c r="J94" s="78"/>
      <c r="K94" s="79"/>
      <c r="L94" s="80"/>
      <c r="M94" s="9" t="str">
        <f>IF(C94="","",VLOOKUP(K94,医療機関データ!$A:$B,2,FALSE))</f>
        <v/>
      </c>
      <c r="N94" s="10" t="str">
        <f t="shared" si="7"/>
        <v/>
      </c>
      <c r="O94" s="10" t="str">
        <f t="shared" si="8"/>
        <v/>
      </c>
      <c r="P94" s="111" t="str">
        <f t="shared" si="10"/>
        <v/>
      </c>
      <c r="Q94" s="10" t="str">
        <f t="shared" si="9"/>
        <v/>
      </c>
      <c r="R94" s="60" t="e">
        <f>IF(VLOOKUP($K94,医療機関データ!$A:$U,R$7,FALSE)="","",VLOOKUP($K94,医療機関データ!$A:$U,R$7,FALSE))</f>
        <v>#N/A</v>
      </c>
      <c r="S94" s="60" t="e">
        <f>IF(VLOOKUP($K94,医療機関データ!$A:$U,S$7,FALSE)="","",VLOOKUP($K94,医療機関データ!$A:$U,S$7,FALSE))</f>
        <v>#N/A</v>
      </c>
      <c r="T94" s="60" t="e">
        <f>IF(VLOOKUP($K94,医療機関データ!$A:$U,T$7,FALSE)="","",VLOOKUP($K94,医療機関データ!$A:$U,T$7,FALSE))</f>
        <v>#N/A</v>
      </c>
      <c r="U94" s="60" t="e">
        <f>IF(VLOOKUP($K94,医療機関データ!$A:$U,U$7,FALSE)="","",VLOOKUP($K94,医療機関データ!$A:$U,U$7,FALSE))</f>
        <v>#N/A</v>
      </c>
      <c r="V94" s="60" t="e">
        <f>IF(VLOOKUP($K94,医療機関データ!$A:$U,V$7,FALSE)="","",VLOOKUP($K94,医療機関データ!$A:$U,V$7,FALSE))</f>
        <v>#N/A</v>
      </c>
      <c r="W94" s="60" t="e">
        <f>IF(VLOOKUP($K94,医療機関データ!$A:$U,W$7,FALSE)="","",VLOOKUP($K94,医療機関データ!$A:$U,W$7,FALSE))</f>
        <v>#N/A</v>
      </c>
      <c r="X94" s="60" t="e">
        <f>IF(VLOOKUP($K94,医療機関データ!$A:$U,X$7,FALSE)="","",VLOOKUP($K94,医療機関データ!$A:$U,X$7,FALSE))</f>
        <v>#N/A</v>
      </c>
      <c r="Y94" s="60" t="e">
        <f>IF(VLOOKUP($K94,医療機関データ!$A:$U,Y$7,FALSE)="","",VLOOKUP($K94,医療機関データ!$A:$U,Y$7,FALSE))</f>
        <v>#N/A</v>
      </c>
      <c r="Z94" s="60" t="e">
        <f>IF(VLOOKUP($K94,医療機関データ!$A:$U,Z$7,FALSE)="","",VLOOKUP($K94,医療機関データ!$A:$U,Z$7,FALSE))</f>
        <v>#N/A</v>
      </c>
      <c r="AA94" s="60" t="e">
        <f>IF(VLOOKUP($K94,医療機関データ!$A:$U,AA$7,FALSE)="","",VLOOKUP($K94,医療機関データ!$A:$U,AA$7,FALSE))</f>
        <v>#N/A</v>
      </c>
      <c r="AB94" s="60" t="e">
        <f>IF(VLOOKUP($K94,医療機関データ!$A:$U,AB$7,FALSE)="","",VLOOKUP($K94,医療機関データ!$A:$U,AB$7,FALSE))</f>
        <v>#N/A</v>
      </c>
      <c r="AC94" s="60" t="e">
        <f>IF(VLOOKUP($K94,医療機関データ!$A:$U,AC$7,FALSE)="","",VLOOKUP($K94,医療機関データ!$A:$U,AC$7,FALSE))</f>
        <v>#N/A</v>
      </c>
      <c r="AD94" s="60" t="e">
        <f>IF(VLOOKUP($K94,医療機関データ!$A:$U,AD$7,FALSE)="","",VLOOKUP($K94,医療機関データ!$A:$U,AD$7,FALSE))</f>
        <v>#N/A</v>
      </c>
      <c r="AE94" s="60" t="e">
        <f>IF(VLOOKUP($K94,医療機関データ!$A:$U,AE$7,FALSE)="","",VLOOKUP($K94,医療機関データ!$A:$U,AE$7,FALSE))</f>
        <v>#N/A</v>
      </c>
      <c r="AF94" s="60" t="e">
        <f>IF(VLOOKUP($K94,医療機関データ!$A:$U,AF$7,FALSE)="","",VLOOKUP($K94,医療機関データ!$A:$U,AF$7,FALSE))</f>
        <v>#N/A</v>
      </c>
      <c r="AG94" s="60" t="e">
        <f>IF(VLOOKUP($K94,医療機関データ!$A:$U,AG$7,FALSE)="","",VLOOKUP($K94,医療機関データ!$A:$U,AG$7,FALSE))</f>
        <v>#N/A</v>
      </c>
      <c r="AH94" s="60" t="e">
        <f>IF(VLOOKUP($K94,医療機関データ!$A:$U,AH$7,FALSE)="","",VLOOKUP($K94,医療機関データ!$A:$U,AH$7,FALSE))</f>
        <v>#N/A</v>
      </c>
    </row>
    <row r="95" spans="1:34" ht="18" customHeight="1" x14ac:dyDescent="0.15">
      <c r="A95" s="25">
        <v>87</v>
      </c>
      <c r="B95" s="75"/>
      <c r="C95" s="76"/>
      <c r="D95" s="70"/>
      <c r="E95" s="76"/>
      <c r="F95" s="76"/>
      <c r="G95" s="77"/>
      <c r="H95" s="78"/>
      <c r="I95" s="78"/>
      <c r="J95" s="78"/>
      <c r="K95" s="79"/>
      <c r="L95" s="80"/>
      <c r="M95" s="9" t="str">
        <f>IF(C95="","",VLOOKUP(K95,医療機関データ!$A:$B,2,FALSE))</f>
        <v/>
      </c>
      <c r="N95" s="10" t="str">
        <f t="shared" si="7"/>
        <v/>
      </c>
      <c r="O95" s="10" t="str">
        <f t="shared" si="8"/>
        <v/>
      </c>
      <c r="P95" s="111" t="str">
        <f t="shared" si="10"/>
        <v/>
      </c>
      <c r="Q95" s="10" t="str">
        <f t="shared" si="9"/>
        <v/>
      </c>
      <c r="R95" s="60" t="e">
        <f>IF(VLOOKUP($K95,医療機関データ!$A:$U,R$7,FALSE)="","",VLOOKUP($K95,医療機関データ!$A:$U,R$7,FALSE))</f>
        <v>#N/A</v>
      </c>
      <c r="S95" s="60" t="e">
        <f>IF(VLOOKUP($K95,医療機関データ!$A:$U,S$7,FALSE)="","",VLOOKUP($K95,医療機関データ!$A:$U,S$7,FALSE))</f>
        <v>#N/A</v>
      </c>
      <c r="T95" s="60" t="e">
        <f>IF(VLOOKUP($K95,医療機関データ!$A:$U,T$7,FALSE)="","",VLOOKUP($K95,医療機関データ!$A:$U,T$7,FALSE))</f>
        <v>#N/A</v>
      </c>
      <c r="U95" s="60" t="e">
        <f>IF(VLOOKUP($K95,医療機関データ!$A:$U,U$7,FALSE)="","",VLOOKUP($K95,医療機関データ!$A:$U,U$7,FALSE))</f>
        <v>#N/A</v>
      </c>
      <c r="V95" s="60" t="e">
        <f>IF(VLOOKUP($K95,医療機関データ!$A:$U,V$7,FALSE)="","",VLOOKUP($K95,医療機関データ!$A:$U,V$7,FALSE))</f>
        <v>#N/A</v>
      </c>
      <c r="W95" s="60" t="e">
        <f>IF(VLOOKUP($K95,医療機関データ!$A:$U,W$7,FALSE)="","",VLOOKUP($K95,医療機関データ!$A:$U,W$7,FALSE))</f>
        <v>#N/A</v>
      </c>
      <c r="X95" s="60" t="e">
        <f>IF(VLOOKUP($K95,医療機関データ!$A:$U,X$7,FALSE)="","",VLOOKUP($K95,医療機関データ!$A:$U,X$7,FALSE))</f>
        <v>#N/A</v>
      </c>
      <c r="Y95" s="60" t="e">
        <f>IF(VLOOKUP($K95,医療機関データ!$A:$U,Y$7,FALSE)="","",VLOOKUP($K95,医療機関データ!$A:$U,Y$7,FALSE))</f>
        <v>#N/A</v>
      </c>
      <c r="Z95" s="60" t="e">
        <f>IF(VLOOKUP($K95,医療機関データ!$A:$U,Z$7,FALSE)="","",VLOOKUP($K95,医療機関データ!$A:$U,Z$7,FALSE))</f>
        <v>#N/A</v>
      </c>
      <c r="AA95" s="60" t="e">
        <f>IF(VLOOKUP($K95,医療機関データ!$A:$U,AA$7,FALSE)="","",VLOOKUP($K95,医療機関データ!$A:$U,AA$7,FALSE))</f>
        <v>#N/A</v>
      </c>
      <c r="AB95" s="60" t="e">
        <f>IF(VLOOKUP($K95,医療機関データ!$A:$U,AB$7,FALSE)="","",VLOOKUP($K95,医療機関データ!$A:$U,AB$7,FALSE))</f>
        <v>#N/A</v>
      </c>
      <c r="AC95" s="60" t="e">
        <f>IF(VLOOKUP($K95,医療機関データ!$A:$U,AC$7,FALSE)="","",VLOOKUP($K95,医療機関データ!$A:$U,AC$7,FALSE))</f>
        <v>#N/A</v>
      </c>
      <c r="AD95" s="60" t="e">
        <f>IF(VLOOKUP($K95,医療機関データ!$A:$U,AD$7,FALSE)="","",VLOOKUP($K95,医療機関データ!$A:$U,AD$7,FALSE))</f>
        <v>#N/A</v>
      </c>
      <c r="AE95" s="60" t="e">
        <f>IF(VLOOKUP($K95,医療機関データ!$A:$U,AE$7,FALSE)="","",VLOOKUP($K95,医療機関データ!$A:$U,AE$7,FALSE))</f>
        <v>#N/A</v>
      </c>
      <c r="AF95" s="60" t="e">
        <f>IF(VLOOKUP($K95,医療機関データ!$A:$U,AF$7,FALSE)="","",VLOOKUP($K95,医療機関データ!$A:$U,AF$7,FALSE))</f>
        <v>#N/A</v>
      </c>
      <c r="AG95" s="60" t="e">
        <f>IF(VLOOKUP($K95,医療機関データ!$A:$U,AG$7,FALSE)="","",VLOOKUP($K95,医療機関データ!$A:$U,AG$7,FALSE))</f>
        <v>#N/A</v>
      </c>
      <c r="AH95" s="60" t="e">
        <f>IF(VLOOKUP($K95,医療機関データ!$A:$U,AH$7,FALSE)="","",VLOOKUP($K95,医療機関データ!$A:$U,AH$7,FALSE))</f>
        <v>#N/A</v>
      </c>
    </row>
    <row r="96" spans="1:34" ht="18" customHeight="1" x14ac:dyDescent="0.15">
      <c r="A96" s="25">
        <v>88</v>
      </c>
      <c r="B96" s="75"/>
      <c r="C96" s="76"/>
      <c r="D96" s="76"/>
      <c r="E96" s="76"/>
      <c r="F96" s="76"/>
      <c r="G96" s="77"/>
      <c r="H96" s="78"/>
      <c r="I96" s="78"/>
      <c r="J96" s="78"/>
      <c r="K96" s="79"/>
      <c r="L96" s="80"/>
      <c r="M96" s="9" t="str">
        <f>IF(C96="","",VLOOKUP(K96,医療機関データ!$A:$B,2,FALSE))</f>
        <v/>
      </c>
      <c r="N96" s="10" t="str">
        <f t="shared" si="7"/>
        <v/>
      </c>
      <c r="O96" s="10" t="str">
        <f t="shared" si="8"/>
        <v/>
      </c>
      <c r="P96" s="111" t="str">
        <f t="shared" si="10"/>
        <v/>
      </c>
      <c r="Q96" s="10" t="str">
        <f t="shared" si="9"/>
        <v/>
      </c>
      <c r="R96" s="60" t="e">
        <f>IF(VLOOKUP($K96,医療機関データ!$A:$U,R$7,FALSE)="","",VLOOKUP($K96,医療機関データ!$A:$U,R$7,FALSE))</f>
        <v>#N/A</v>
      </c>
      <c r="S96" s="60" t="e">
        <f>IF(VLOOKUP($K96,医療機関データ!$A:$U,S$7,FALSE)="","",VLOOKUP($K96,医療機関データ!$A:$U,S$7,FALSE))</f>
        <v>#N/A</v>
      </c>
      <c r="T96" s="60" t="e">
        <f>IF(VLOOKUP($K96,医療機関データ!$A:$U,T$7,FALSE)="","",VLOOKUP($K96,医療機関データ!$A:$U,T$7,FALSE))</f>
        <v>#N/A</v>
      </c>
      <c r="U96" s="60" t="e">
        <f>IF(VLOOKUP($K96,医療機関データ!$A:$U,U$7,FALSE)="","",VLOOKUP($K96,医療機関データ!$A:$U,U$7,FALSE))</f>
        <v>#N/A</v>
      </c>
      <c r="V96" s="60" t="e">
        <f>IF(VLOOKUP($K96,医療機関データ!$A:$U,V$7,FALSE)="","",VLOOKUP($K96,医療機関データ!$A:$U,V$7,FALSE))</f>
        <v>#N/A</v>
      </c>
      <c r="W96" s="60" t="e">
        <f>IF(VLOOKUP($K96,医療機関データ!$A:$U,W$7,FALSE)="","",VLOOKUP($K96,医療機関データ!$A:$U,W$7,FALSE))</f>
        <v>#N/A</v>
      </c>
      <c r="X96" s="60" t="e">
        <f>IF(VLOOKUP($K96,医療機関データ!$A:$U,X$7,FALSE)="","",VLOOKUP($K96,医療機関データ!$A:$U,X$7,FALSE))</f>
        <v>#N/A</v>
      </c>
      <c r="Y96" s="60" t="e">
        <f>IF(VLOOKUP($K96,医療機関データ!$A:$U,Y$7,FALSE)="","",VLOOKUP($K96,医療機関データ!$A:$U,Y$7,FALSE))</f>
        <v>#N/A</v>
      </c>
      <c r="Z96" s="60" t="e">
        <f>IF(VLOOKUP($K96,医療機関データ!$A:$U,Z$7,FALSE)="","",VLOOKUP($K96,医療機関データ!$A:$U,Z$7,FALSE))</f>
        <v>#N/A</v>
      </c>
      <c r="AA96" s="60" t="e">
        <f>IF(VLOOKUP($K96,医療機関データ!$A:$U,AA$7,FALSE)="","",VLOOKUP($K96,医療機関データ!$A:$U,AA$7,FALSE))</f>
        <v>#N/A</v>
      </c>
      <c r="AB96" s="60" t="e">
        <f>IF(VLOOKUP($K96,医療機関データ!$A:$U,AB$7,FALSE)="","",VLOOKUP($K96,医療機関データ!$A:$U,AB$7,FALSE))</f>
        <v>#N/A</v>
      </c>
      <c r="AC96" s="60" t="e">
        <f>IF(VLOOKUP($K96,医療機関データ!$A:$U,AC$7,FALSE)="","",VLOOKUP($K96,医療機関データ!$A:$U,AC$7,FALSE))</f>
        <v>#N/A</v>
      </c>
      <c r="AD96" s="60" t="e">
        <f>IF(VLOOKUP($K96,医療機関データ!$A:$U,AD$7,FALSE)="","",VLOOKUP($K96,医療機関データ!$A:$U,AD$7,FALSE))</f>
        <v>#N/A</v>
      </c>
      <c r="AE96" s="60" t="e">
        <f>IF(VLOOKUP($K96,医療機関データ!$A:$U,AE$7,FALSE)="","",VLOOKUP($K96,医療機関データ!$A:$U,AE$7,FALSE))</f>
        <v>#N/A</v>
      </c>
      <c r="AF96" s="60" t="e">
        <f>IF(VLOOKUP($K96,医療機関データ!$A:$U,AF$7,FALSE)="","",VLOOKUP($K96,医療機関データ!$A:$U,AF$7,FALSE))</f>
        <v>#N/A</v>
      </c>
      <c r="AG96" s="60" t="e">
        <f>IF(VLOOKUP($K96,医療機関データ!$A:$U,AG$7,FALSE)="","",VLOOKUP($K96,医療機関データ!$A:$U,AG$7,FALSE))</f>
        <v>#N/A</v>
      </c>
      <c r="AH96" s="60" t="e">
        <f>IF(VLOOKUP($K96,医療機関データ!$A:$U,AH$7,FALSE)="","",VLOOKUP($K96,医療機関データ!$A:$U,AH$7,FALSE))</f>
        <v>#N/A</v>
      </c>
    </row>
    <row r="97" spans="1:34" ht="18" customHeight="1" x14ac:dyDescent="0.15">
      <c r="A97" s="25">
        <v>89</v>
      </c>
      <c r="B97" s="75"/>
      <c r="C97" s="76"/>
      <c r="D97" s="76"/>
      <c r="E97" s="76"/>
      <c r="F97" s="76"/>
      <c r="G97" s="77"/>
      <c r="H97" s="78"/>
      <c r="I97" s="78"/>
      <c r="J97" s="78"/>
      <c r="K97" s="79"/>
      <c r="L97" s="80"/>
      <c r="M97" s="9" t="str">
        <f>IF(C97="","",VLOOKUP(K97,医療機関データ!$A:$B,2,FALSE))</f>
        <v/>
      </c>
      <c r="N97" s="10" t="str">
        <f t="shared" si="7"/>
        <v/>
      </c>
      <c r="O97" s="10" t="str">
        <f t="shared" si="8"/>
        <v/>
      </c>
      <c r="P97" s="111" t="str">
        <f t="shared" si="10"/>
        <v/>
      </c>
      <c r="Q97" s="10" t="str">
        <f t="shared" si="9"/>
        <v/>
      </c>
      <c r="R97" s="60" t="e">
        <f>IF(VLOOKUP($K97,医療機関データ!$A:$U,R$7,FALSE)="","",VLOOKUP($K97,医療機関データ!$A:$U,R$7,FALSE))</f>
        <v>#N/A</v>
      </c>
      <c r="S97" s="60" t="e">
        <f>IF(VLOOKUP($K97,医療機関データ!$A:$U,S$7,FALSE)="","",VLOOKUP($K97,医療機関データ!$A:$U,S$7,FALSE))</f>
        <v>#N/A</v>
      </c>
      <c r="T97" s="60" t="e">
        <f>IF(VLOOKUP($K97,医療機関データ!$A:$U,T$7,FALSE)="","",VLOOKUP($K97,医療機関データ!$A:$U,T$7,FALSE))</f>
        <v>#N/A</v>
      </c>
      <c r="U97" s="60" t="e">
        <f>IF(VLOOKUP($K97,医療機関データ!$A:$U,U$7,FALSE)="","",VLOOKUP($K97,医療機関データ!$A:$U,U$7,FALSE))</f>
        <v>#N/A</v>
      </c>
      <c r="V97" s="60" t="e">
        <f>IF(VLOOKUP($K97,医療機関データ!$A:$U,V$7,FALSE)="","",VLOOKUP($K97,医療機関データ!$A:$U,V$7,FALSE))</f>
        <v>#N/A</v>
      </c>
      <c r="W97" s="60" t="e">
        <f>IF(VLOOKUP($K97,医療機関データ!$A:$U,W$7,FALSE)="","",VLOOKUP($K97,医療機関データ!$A:$U,W$7,FALSE))</f>
        <v>#N/A</v>
      </c>
      <c r="X97" s="60" t="e">
        <f>IF(VLOOKUP($K97,医療機関データ!$A:$U,X$7,FALSE)="","",VLOOKUP($K97,医療機関データ!$A:$U,X$7,FALSE))</f>
        <v>#N/A</v>
      </c>
      <c r="Y97" s="60" t="e">
        <f>IF(VLOOKUP($K97,医療機関データ!$A:$U,Y$7,FALSE)="","",VLOOKUP($K97,医療機関データ!$A:$U,Y$7,FALSE))</f>
        <v>#N/A</v>
      </c>
      <c r="Z97" s="60" t="e">
        <f>IF(VLOOKUP($K97,医療機関データ!$A:$U,Z$7,FALSE)="","",VLOOKUP($K97,医療機関データ!$A:$U,Z$7,FALSE))</f>
        <v>#N/A</v>
      </c>
      <c r="AA97" s="60" t="e">
        <f>IF(VLOOKUP($K97,医療機関データ!$A:$U,AA$7,FALSE)="","",VLOOKUP($K97,医療機関データ!$A:$U,AA$7,FALSE))</f>
        <v>#N/A</v>
      </c>
      <c r="AB97" s="60" t="e">
        <f>IF(VLOOKUP($K97,医療機関データ!$A:$U,AB$7,FALSE)="","",VLOOKUP($K97,医療機関データ!$A:$U,AB$7,FALSE))</f>
        <v>#N/A</v>
      </c>
      <c r="AC97" s="60" t="e">
        <f>IF(VLOOKUP($K97,医療機関データ!$A:$U,AC$7,FALSE)="","",VLOOKUP($K97,医療機関データ!$A:$U,AC$7,FALSE))</f>
        <v>#N/A</v>
      </c>
      <c r="AD97" s="60" t="e">
        <f>IF(VLOOKUP($K97,医療機関データ!$A:$U,AD$7,FALSE)="","",VLOOKUP($K97,医療機関データ!$A:$U,AD$7,FALSE))</f>
        <v>#N/A</v>
      </c>
      <c r="AE97" s="60" t="e">
        <f>IF(VLOOKUP($K97,医療機関データ!$A:$U,AE$7,FALSE)="","",VLOOKUP($K97,医療機関データ!$A:$U,AE$7,FALSE))</f>
        <v>#N/A</v>
      </c>
      <c r="AF97" s="60" t="e">
        <f>IF(VLOOKUP($K97,医療機関データ!$A:$U,AF$7,FALSE)="","",VLOOKUP($K97,医療機関データ!$A:$U,AF$7,FALSE))</f>
        <v>#N/A</v>
      </c>
      <c r="AG97" s="60" t="e">
        <f>IF(VLOOKUP($K97,医療機関データ!$A:$U,AG$7,FALSE)="","",VLOOKUP($K97,医療機関データ!$A:$U,AG$7,FALSE))</f>
        <v>#N/A</v>
      </c>
      <c r="AH97" s="60" t="e">
        <f>IF(VLOOKUP($K97,医療機関データ!$A:$U,AH$7,FALSE)="","",VLOOKUP($K97,医療機関データ!$A:$U,AH$7,FALSE))</f>
        <v>#N/A</v>
      </c>
    </row>
    <row r="98" spans="1:34" ht="18" customHeight="1" x14ac:dyDescent="0.15">
      <c r="A98" s="25">
        <v>90</v>
      </c>
      <c r="B98" s="75"/>
      <c r="C98" s="76"/>
      <c r="D98" s="70"/>
      <c r="E98" s="76"/>
      <c r="F98" s="76"/>
      <c r="G98" s="77"/>
      <c r="H98" s="78"/>
      <c r="I98" s="78"/>
      <c r="J98" s="78"/>
      <c r="K98" s="79"/>
      <c r="L98" s="80"/>
      <c r="M98" s="9" t="str">
        <f>IF(C98="","",VLOOKUP(K98,医療機関データ!$A:$B,2,FALSE))</f>
        <v/>
      </c>
      <c r="N98" s="10" t="str">
        <f t="shared" si="7"/>
        <v/>
      </c>
      <c r="O98" s="10" t="str">
        <f t="shared" si="8"/>
        <v/>
      </c>
      <c r="P98" s="111" t="str">
        <f t="shared" si="10"/>
        <v/>
      </c>
      <c r="Q98" s="10" t="str">
        <f t="shared" si="9"/>
        <v/>
      </c>
      <c r="R98" s="60" t="e">
        <f>IF(VLOOKUP($K98,医療機関データ!$A:$U,R$7,FALSE)="","",VLOOKUP($K98,医療機関データ!$A:$U,R$7,FALSE))</f>
        <v>#N/A</v>
      </c>
      <c r="S98" s="60" t="e">
        <f>IF(VLOOKUP($K98,医療機関データ!$A:$U,S$7,FALSE)="","",VLOOKUP($K98,医療機関データ!$A:$U,S$7,FALSE))</f>
        <v>#N/A</v>
      </c>
      <c r="T98" s="60" t="e">
        <f>IF(VLOOKUP($K98,医療機関データ!$A:$U,T$7,FALSE)="","",VLOOKUP($K98,医療機関データ!$A:$U,T$7,FALSE))</f>
        <v>#N/A</v>
      </c>
      <c r="U98" s="60" t="e">
        <f>IF(VLOOKUP($K98,医療機関データ!$A:$U,U$7,FALSE)="","",VLOOKUP($K98,医療機関データ!$A:$U,U$7,FALSE))</f>
        <v>#N/A</v>
      </c>
      <c r="V98" s="60" t="e">
        <f>IF(VLOOKUP($K98,医療機関データ!$A:$U,V$7,FALSE)="","",VLOOKUP($K98,医療機関データ!$A:$U,V$7,FALSE))</f>
        <v>#N/A</v>
      </c>
      <c r="W98" s="60" t="e">
        <f>IF(VLOOKUP($K98,医療機関データ!$A:$U,W$7,FALSE)="","",VLOOKUP($K98,医療機関データ!$A:$U,W$7,FALSE))</f>
        <v>#N/A</v>
      </c>
      <c r="X98" s="60" t="e">
        <f>IF(VLOOKUP($K98,医療機関データ!$A:$U,X$7,FALSE)="","",VLOOKUP($K98,医療機関データ!$A:$U,X$7,FALSE))</f>
        <v>#N/A</v>
      </c>
      <c r="Y98" s="60" t="e">
        <f>IF(VLOOKUP($K98,医療機関データ!$A:$U,Y$7,FALSE)="","",VLOOKUP($K98,医療機関データ!$A:$U,Y$7,FALSE))</f>
        <v>#N/A</v>
      </c>
      <c r="Z98" s="60" t="e">
        <f>IF(VLOOKUP($K98,医療機関データ!$A:$U,Z$7,FALSE)="","",VLOOKUP($K98,医療機関データ!$A:$U,Z$7,FALSE))</f>
        <v>#N/A</v>
      </c>
      <c r="AA98" s="60" t="e">
        <f>IF(VLOOKUP($K98,医療機関データ!$A:$U,AA$7,FALSE)="","",VLOOKUP($K98,医療機関データ!$A:$U,AA$7,FALSE))</f>
        <v>#N/A</v>
      </c>
      <c r="AB98" s="60" t="e">
        <f>IF(VLOOKUP($K98,医療機関データ!$A:$U,AB$7,FALSE)="","",VLOOKUP($K98,医療機関データ!$A:$U,AB$7,FALSE))</f>
        <v>#N/A</v>
      </c>
      <c r="AC98" s="60" t="e">
        <f>IF(VLOOKUP($K98,医療機関データ!$A:$U,AC$7,FALSE)="","",VLOOKUP($K98,医療機関データ!$A:$U,AC$7,FALSE))</f>
        <v>#N/A</v>
      </c>
      <c r="AD98" s="60" t="e">
        <f>IF(VLOOKUP($K98,医療機関データ!$A:$U,AD$7,FALSE)="","",VLOOKUP($K98,医療機関データ!$A:$U,AD$7,FALSE))</f>
        <v>#N/A</v>
      </c>
      <c r="AE98" s="60" t="e">
        <f>IF(VLOOKUP($K98,医療機関データ!$A:$U,AE$7,FALSE)="","",VLOOKUP($K98,医療機関データ!$A:$U,AE$7,FALSE))</f>
        <v>#N/A</v>
      </c>
      <c r="AF98" s="60" t="e">
        <f>IF(VLOOKUP($K98,医療機関データ!$A:$U,AF$7,FALSE)="","",VLOOKUP($K98,医療機関データ!$A:$U,AF$7,FALSE))</f>
        <v>#N/A</v>
      </c>
      <c r="AG98" s="60" t="e">
        <f>IF(VLOOKUP($K98,医療機関データ!$A:$U,AG$7,FALSE)="","",VLOOKUP($K98,医療機関データ!$A:$U,AG$7,FALSE))</f>
        <v>#N/A</v>
      </c>
      <c r="AH98" s="60" t="e">
        <f>IF(VLOOKUP($K98,医療機関データ!$A:$U,AH$7,FALSE)="","",VLOOKUP($K98,医療機関データ!$A:$U,AH$7,FALSE))</f>
        <v>#N/A</v>
      </c>
    </row>
    <row r="99" spans="1:34" ht="18" customHeight="1" x14ac:dyDescent="0.15">
      <c r="A99" s="25">
        <v>91</v>
      </c>
      <c r="B99" s="75"/>
      <c r="C99" s="76"/>
      <c r="D99" s="76"/>
      <c r="E99" s="76"/>
      <c r="F99" s="76"/>
      <c r="G99" s="77"/>
      <c r="H99" s="78"/>
      <c r="I99" s="78"/>
      <c r="J99" s="78"/>
      <c r="K99" s="79"/>
      <c r="L99" s="80"/>
      <c r="M99" s="9" t="str">
        <f>IF(C99="","",VLOOKUP(K99,医療機関データ!$A:$B,2,FALSE))</f>
        <v/>
      </c>
      <c r="N99" s="10" t="str">
        <f t="shared" si="7"/>
        <v/>
      </c>
      <c r="O99" s="10" t="str">
        <f t="shared" si="8"/>
        <v/>
      </c>
      <c r="P99" s="111" t="str">
        <f t="shared" si="10"/>
        <v/>
      </c>
      <c r="Q99" s="10" t="str">
        <f t="shared" si="9"/>
        <v/>
      </c>
      <c r="R99" s="60" t="e">
        <f>IF(VLOOKUP($K99,医療機関データ!$A:$U,R$7,FALSE)="","",VLOOKUP($K99,医療機関データ!$A:$U,R$7,FALSE))</f>
        <v>#N/A</v>
      </c>
      <c r="S99" s="60" t="e">
        <f>IF(VLOOKUP($K99,医療機関データ!$A:$U,S$7,FALSE)="","",VLOOKUP($K99,医療機関データ!$A:$U,S$7,FALSE))</f>
        <v>#N/A</v>
      </c>
      <c r="T99" s="60" t="e">
        <f>IF(VLOOKUP($K99,医療機関データ!$A:$U,T$7,FALSE)="","",VLOOKUP($K99,医療機関データ!$A:$U,T$7,FALSE))</f>
        <v>#N/A</v>
      </c>
      <c r="U99" s="60" t="e">
        <f>IF(VLOOKUP($K99,医療機関データ!$A:$U,U$7,FALSE)="","",VLOOKUP($K99,医療機関データ!$A:$U,U$7,FALSE))</f>
        <v>#N/A</v>
      </c>
      <c r="V99" s="60" t="e">
        <f>IF(VLOOKUP($K99,医療機関データ!$A:$U,V$7,FALSE)="","",VLOOKUP($K99,医療機関データ!$A:$U,V$7,FALSE))</f>
        <v>#N/A</v>
      </c>
      <c r="W99" s="60" t="e">
        <f>IF(VLOOKUP($K99,医療機関データ!$A:$U,W$7,FALSE)="","",VLOOKUP($K99,医療機関データ!$A:$U,W$7,FALSE))</f>
        <v>#N/A</v>
      </c>
      <c r="X99" s="60" t="e">
        <f>IF(VLOOKUP($K99,医療機関データ!$A:$U,X$7,FALSE)="","",VLOOKUP($K99,医療機関データ!$A:$U,X$7,FALSE))</f>
        <v>#N/A</v>
      </c>
      <c r="Y99" s="60" t="e">
        <f>IF(VLOOKUP($K99,医療機関データ!$A:$U,Y$7,FALSE)="","",VLOOKUP($K99,医療機関データ!$A:$U,Y$7,FALSE))</f>
        <v>#N/A</v>
      </c>
      <c r="Z99" s="60" t="e">
        <f>IF(VLOOKUP($K99,医療機関データ!$A:$U,Z$7,FALSE)="","",VLOOKUP($K99,医療機関データ!$A:$U,Z$7,FALSE))</f>
        <v>#N/A</v>
      </c>
      <c r="AA99" s="60" t="e">
        <f>IF(VLOOKUP($K99,医療機関データ!$A:$U,AA$7,FALSE)="","",VLOOKUP($K99,医療機関データ!$A:$U,AA$7,FALSE))</f>
        <v>#N/A</v>
      </c>
      <c r="AB99" s="60" t="e">
        <f>IF(VLOOKUP($K99,医療機関データ!$A:$U,AB$7,FALSE)="","",VLOOKUP($K99,医療機関データ!$A:$U,AB$7,FALSE))</f>
        <v>#N/A</v>
      </c>
      <c r="AC99" s="60" t="e">
        <f>IF(VLOOKUP($K99,医療機関データ!$A:$U,AC$7,FALSE)="","",VLOOKUP($K99,医療機関データ!$A:$U,AC$7,FALSE))</f>
        <v>#N/A</v>
      </c>
      <c r="AD99" s="60" t="e">
        <f>IF(VLOOKUP($K99,医療機関データ!$A:$U,AD$7,FALSE)="","",VLOOKUP($K99,医療機関データ!$A:$U,AD$7,FALSE))</f>
        <v>#N/A</v>
      </c>
      <c r="AE99" s="60" t="e">
        <f>IF(VLOOKUP($K99,医療機関データ!$A:$U,AE$7,FALSE)="","",VLOOKUP($K99,医療機関データ!$A:$U,AE$7,FALSE))</f>
        <v>#N/A</v>
      </c>
      <c r="AF99" s="60" t="e">
        <f>IF(VLOOKUP($K99,医療機関データ!$A:$U,AF$7,FALSE)="","",VLOOKUP($K99,医療機関データ!$A:$U,AF$7,FALSE))</f>
        <v>#N/A</v>
      </c>
      <c r="AG99" s="60" t="e">
        <f>IF(VLOOKUP($K99,医療機関データ!$A:$U,AG$7,FALSE)="","",VLOOKUP($K99,医療機関データ!$A:$U,AG$7,FALSE))</f>
        <v>#N/A</v>
      </c>
      <c r="AH99" s="60" t="e">
        <f>IF(VLOOKUP($K99,医療機関データ!$A:$U,AH$7,FALSE)="","",VLOOKUP($K99,医療機関データ!$A:$U,AH$7,FALSE))</f>
        <v>#N/A</v>
      </c>
    </row>
    <row r="100" spans="1:34" ht="18" customHeight="1" x14ac:dyDescent="0.15">
      <c r="A100" s="25">
        <v>92</v>
      </c>
      <c r="B100" s="75"/>
      <c r="C100" s="76"/>
      <c r="D100" s="76"/>
      <c r="E100" s="76"/>
      <c r="F100" s="76"/>
      <c r="G100" s="77"/>
      <c r="H100" s="78"/>
      <c r="I100" s="78"/>
      <c r="J100" s="78"/>
      <c r="K100" s="79"/>
      <c r="L100" s="80"/>
      <c r="M100" s="9" t="str">
        <f>IF(C100="","",VLOOKUP(K100,医療機関データ!$A:$B,2,FALSE))</f>
        <v/>
      </c>
      <c r="N100" s="10" t="str">
        <f t="shared" si="7"/>
        <v/>
      </c>
      <c r="O100" s="10" t="str">
        <f t="shared" si="8"/>
        <v/>
      </c>
      <c r="P100" s="111" t="str">
        <f t="shared" si="10"/>
        <v/>
      </c>
      <c r="Q100" s="10" t="str">
        <f t="shared" si="9"/>
        <v/>
      </c>
      <c r="R100" s="60" t="e">
        <f>IF(VLOOKUP($K100,医療機関データ!$A:$U,R$7,FALSE)="","",VLOOKUP($K100,医療機関データ!$A:$U,R$7,FALSE))</f>
        <v>#N/A</v>
      </c>
      <c r="S100" s="60" t="e">
        <f>IF(VLOOKUP($K100,医療機関データ!$A:$U,S$7,FALSE)="","",VLOOKUP($K100,医療機関データ!$A:$U,S$7,FALSE))</f>
        <v>#N/A</v>
      </c>
      <c r="T100" s="60" t="e">
        <f>IF(VLOOKUP($K100,医療機関データ!$A:$U,T$7,FALSE)="","",VLOOKUP($K100,医療機関データ!$A:$U,T$7,FALSE))</f>
        <v>#N/A</v>
      </c>
      <c r="U100" s="60" t="e">
        <f>IF(VLOOKUP($K100,医療機関データ!$A:$U,U$7,FALSE)="","",VLOOKUP($K100,医療機関データ!$A:$U,U$7,FALSE))</f>
        <v>#N/A</v>
      </c>
      <c r="V100" s="60" t="e">
        <f>IF(VLOOKUP($K100,医療機関データ!$A:$U,V$7,FALSE)="","",VLOOKUP($K100,医療機関データ!$A:$U,V$7,FALSE))</f>
        <v>#N/A</v>
      </c>
      <c r="W100" s="60" t="e">
        <f>IF(VLOOKUP($K100,医療機関データ!$A:$U,W$7,FALSE)="","",VLOOKUP($K100,医療機関データ!$A:$U,W$7,FALSE))</f>
        <v>#N/A</v>
      </c>
      <c r="X100" s="60" t="e">
        <f>IF(VLOOKUP($K100,医療機関データ!$A:$U,X$7,FALSE)="","",VLOOKUP($K100,医療機関データ!$A:$U,X$7,FALSE))</f>
        <v>#N/A</v>
      </c>
      <c r="Y100" s="60" t="e">
        <f>IF(VLOOKUP($K100,医療機関データ!$A:$U,Y$7,FALSE)="","",VLOOKUP($K100,医療機関データ!$A:$U,Y$7,FALSE))</f>
        <v>#N/A</v>
      </c>
      <c r="Z100" s="60" t="e">
        <f>IF(VLOOKUP($K100,医療機関データ!$A:$U,Z$7,FALSE)="","",VLOOKUP($K100,医療機関データ!$A:$U,Z$7,FALSE))</f>
        <v>#N/A</v>
      </c>
      <c r="AA100" s="60" t="e">
        <f>IF(VLOOKUP($K100,医療機関データ!$A:$U,AA$7,FALSE)="","",VLOOKUP($K100,医療機関データ!$A:$U,AA$7,FALSE))</f>
        <v>#N/A</v>
      </c>
      <c r="AB100" s="60" t="e">
        <f>IF(VLOOKUP($K100,医療機関データ!$A:$U,AB$7,FALSE)="","",VLOOKUP($K100,医療機関データ!$A:$U,AB$7,FALSE))</f>
        <v>#N/A</v>
      </c>
      <c r="AC100" s="60" t="e">
        <f>IF(VLOOKUP($K100,医療機関データ!$A:$U,AC$7,FALSE)="","",VLOOKUP($K100,医療機関データ!$A:$U,AC$7,FALSE))</f>
        <v>#N/A</v>
      </c>
      <c r="AD100" s="60" t="e">
        <f>IF(VLOOKUP($K100,医療機関データ!$A:$U,AD$7,FALSE)="","",VLOOKUP($K100,医療機関データ!$A:$U,AD$7,FALSE))</f>
        <v>#N/A</v>
      </c>
      <c r="AE100" s="60" t="e">
        <f>IF(VLOOKUP($K100,医療機関データ!$A:$U,AE$7,FALSE)="","",VLOOKUP($K100,医療機関データ!$A:$U,AE$7,FALSE))</f>
        <v>#N/A</v>
      </c>
      <c r="AF100" s="60" t="e">
        <f>IF(VLOOKUP($K100,医療機関データ!$A:$U,AF$7,FALSE)="","",VLOOKUP($K100,医療機関データ!$A:$U,AF$7,FALSE))</f>
        <v>#N/A</v>
      </c>
      <c r="AG100" s="60" t="e">
        <f>IF(VLOOKUP($K100,医療機関データ!$A:$U,AG$7,FALSE)="","",VLOOKUP($K100,医療機関データ!$A:$U,AG$7,FALSE))</f>
        <v>#N/A</v>
      </c>
      <c r="AH100" s="60" t="e">
        <f>IF(VLOOKUP($K100,医療機関データ!$A:$U,AH$7,FALSE)="","",VLOOKUP($K100,医療機関データ!$A:$U,AH$7,FALSE))</f>
        <v>#N/A</v>
      </c>
    </row>
    <row r="101" spans="1:34" ht="18" customHeight="1" x14ac:dyDescent="0.15">
      <c r="A101" s="25">
        <v>93</v>
      </c>
      <c r="B101" s="75"/>
      <c r="C101" s="76"/>
      <c r="D101" s="70"/>
      <c r="E101" s="76"/>
      <c r="F101" s="76"/>
      <c r="G101" s="77"/>
      <c r="H101" s="78"/>
      <c r="I101" s="78"/>
      <c r="J101" s="78"/>
      <c r="K101" s="79"/>
      <c r="L101" s="80"/>
      <c r="M101" s="9" t="str">
        <f>IF(C101="","",VLOOKUP(K101,医療機関データ!$A:$B,2,FALSE))</f>
        <v/>
      </c>
      <c r="N101" s="10" t="str">
        <f t="shared" si="7"/>
        <v/>
      </c>
      <c r="O101" s="10" t="str">
        <f t="shared" si="8"/>
        <v/>
      </c>
      <c r="P101" s="111" t="str">
        <f t="shared" si="10"/>
        <v/>
      </c>
      <c r="Q101" s="10" t="str">
        <f t="shared" si="9"/>
        <v/>
      </c>
      <c r="R101" s="60" t="e">
        <f>IF(VLOOKUP($K101,医療機関データ!$A:$U,R$7,FALSE)="","",VLOOKUP($K101,医療機関データ!$A:$U,R$7,FALSE))</f>
        <v>#N/A</v>
      </c>
      <c r="S101" s="60" t="e">
        <f>IF(VLOOKUP($K101,医療機関データ!$A:$U,S$7,FALSE)="","",VLOOKUP($K101,医療機関データ!$A:$U,S$7,FALSE))</f>
        <v>#N/A</v>
      </c>
      <c r="T101" s="60" t="e">
        <f>IF(VLOOKUP($K101,医療機関データ!$A:$U,T$7,FALSE)="","",VLOOKUP($K101,医療機関データ!$A:$U,T$7,FALSE))</f>
        <v>#N/A</v>
      </c>
      <c r="U101" s="60" t="e">
        <f>IF(VLOOKUP($K101,医療機関データ!$A:$U,U$7,FALSE)="","",VLOOKUP($K101,医療機関データ!$A:$U,U$7,FALSE))</f>
        <v>#N/A</v>
      </c>
      <c r="V101" s="60" t="e">
        <f>IF(VLOOKUP($K101,医療機関データ!$A:$U,V$7,FALSE)="","",VLOOKUP($K101,医療機関データ!$A:$U,V$7,FALSE))</f>
        <v>#N/A</v>
      </c>
      <c r="W101" s="60" t="e">
        <f>IF(VLOOKUP($K101,医療機関データ!$A:$U,W$7,FALSE)="","",VLOOKUP($K101,医療機関データ!$A:$U,W$7,FALSE))</f>
        <v>#N/A</v>
      </c>
      <c r="X101" s="60" t="e">
        <f>IF(VLOOKUP($K101,医療機関データ!$A:$U,X$7,FALSE)="","",VLOOKUP($K101,医療機関データ!$A:$U,X$7,FALSE))</f>
        <v>#N/A</v>
      </c>
      <c r="Y101" s="60" t="e">
        <f>IF(VLOOKUP($K101,医療機関データ!$A:$U,Y$7,FALSE)="","",VLOOKUP($K101,医療機関データ!$A:$U,Y$7,FALSE))</f>
        <v>#N/A</v>
      </c>
      <c r="Z101" s="60" t="e">
        <f>IF(VLOOKUP($K101,医療機関データ!$A:$U,Z$7,FALSE)="","",VLOOKUP($K101,医療機関データ!$A:$U,Z$7,FALSE))</f>
        <v>#N/A</v>
      </c>
      <c r="AA101" s="60" t="e">
        <f>IF(VLOOKUP($K101,医療機関データ!$A:$U,AA$7,FALSE)="","",VLOOKUP($K101,医療機関データ!$A:$U,AA$7,FALSE))</f>
        <v>#N/A</v>
      </c>
      <c r="AB101" s="60" t="e">
        <f>IF(VLOOKUP($K101,医療機関データ!$A:$U,AB$7,FALSE)="","",VLOOKUP($K101,医療機関データ!$A:$U,AB$7,FALSE))</f>
        <v>#N/A</v>
      </c>
      <c r="AC101" s="60" t="e">
        <f>IF(VLOOKUP($K101,医療機関データ!$A:$U,AC$7,FALSE)="","",VLOOKUP($K101,医療機関データ!$A:$U,AC$7,FALSE))</f>
        <v>#N/A</v>
      </c>
      <c r="AD101" s="60" t="e">
        <f>IF(VLOOKUP($K101,医療機関データ!$A:$U,AD$7,FALSE)="","",VLOOKUP($K101,医療機関データ!$A:$U,AD$7,FALSE))</f>
        <v>#N/A</v>
      </c>
      <c r="AE101" s="60" t="e">
        <f>IF(VLOOKUP($K101,医療機関データ!$A:$U,AE$7,FALSE)="","",VLOOKUP($K101,医療機関データ!$A:$U,AE$7,FALSE))</f>
        <v>#N/A</v>
      </c>
      <c r="AF101" s="60" t="e">
        <f>IF(VLOOKUP($K101,医療機関データ!$A:$U,AF$7,FALSE)="","",VLOOKUP($K101,医療機関データ!$A:$U,AF$7,FALSE))</f>
        <v>#N/A</v>
      </c>
      <c r="AG101" s="60" t="e">
        <f>IF(VLOOKUP($K101,医療機関データ!$A:$U,AG$7,FALSE)="","",VLOOKUP($K101,医療機関データ!$A:$U,AG$7,FALSE))</f>
        <v>#N/A</v>
      </c>
      <c r="AH101" s="60" t="e">
        <f>IF(VLOOKUP($K101,医療機関データ!$A:$U,AH$7,FALSE)="","",VLOOKUP($K101,医療機関データ!$A:$U,AH$7,FALSE))</f>
        <v>#N/A</v>
      </c>
    </row>
    <row r="102" spans="1:34" ht="18" customHeight="1" x14ac:dyDescent="0.15">
      <c r="A102" s="25">
        <v>94</v>
      </c>
      <c r="B102" s="75"/>
      <c r="C102" s="76"/>
      <c r="D102" s="76"/>
      <c r="E102" s="76"/>
      <c r="F102" s="76"/>
      <c r="G102" s="77"/>
      <c r="H102" s="78"/>
      <c r="I102" s="78"/>
      <c r="J102" s="78"/>
      <c r="K102" s="79"/>
      <c r="L102" s="80"/>
      <c r="M102" s="9" t="str">
        <f>IF(C102="","",VLOOKUP(K102,医療機関データ!$A:$B,2,FALSE))</f>
        <v/>
      </c>
      <c r="N102" s="10" t="str">
        <f t="shared" si="7"/>
        <v/>
      </c>
      <c r="O102" s="10" t="str">
        <f t="shared" si="8"/>
        <v/>
      </c>
      <c r="P102" s="111" t="str">
        <f t="shared" si="10"/>
        <v/>
      </c>
      <c r="Q102" s="10" t="str">
        <f t="shared" si="9"/>
        <v/>
      </c>
      <c r="R102" s="60" t="e">
        <f>IF(VLOOKUP($K102,医療機関データ!$A:$U,R$7,FALSE)="","",VLOOKUP($K102,医療機関データ!$A:$U,R$7,FALSE))</f>
        <v>#N/A</v>
      </c>
      <c r="S102" s="60" t="e">
        <f>IF(VLOOKUP($K102,医療機関データ!$A:$U,S$7,FALSE)="","",VLOOKUP($K102,医療機関データ!$A:$U,S$7,FALSE))</f>
        <v>#N/A</v>
      </c>
      <c r="T102" s="60" t="e">
        <f>IF(VLOOKUP($K102,医療機関データ!$A:$U,T$7,FALSE)="","",VLOOKUP($K102,医療機関データ!$A:$U,T$7,FALSE))</f>
        <v>#N/A</v>
      </c>
      <c r="U102" s="60" t="e">
        <f>IF(VLOOKUP($K102,医療機関データ!$A:$U,U$7,FALSE)="","",VLOOKUP($K102,医療機関データ!$A:$U,U$7,FALSE))</f>
        <v>#N/A</v>
      </c>
      <c r="V102" s="60" t="e">
        <f>IF(VLOOKUP($K102,医療機関データ!$A:$U,V$7,FALSE)="","",VLOOKUP($K102,医療機関データ!$A:$U,V$7,FALSE))</f>
        <v>#N/A</v>
      </c>
      <c r="W102" s="60" t="e">
        <f>IF(VLOOKUP($K102,医療機関データ!$A:$U,W$7,FALSE)="","",VLOOKUP($K102,医療機関データ!$A:$U,W$7,FALSE))</f>
        <v>#N/A</v>
      </c>
      <c r="X102" s="60" t="e">
        <f>IF(VLOOKUP($K102,医療機関データ!$A:$U,X$7,FALSE)="","",VLOOKUP($K102,医療機関データ!$A:$U,X$7,FALSE))</f>
        <v>#N/A</v>
      </c>
      <c r="Y102" s="60" t="e">
        <f>IF(VLOOKUP($K102,医療機関データ!$A:$U,Y$7,FALSE)="","",VLOOKUP($K102,医療機関データ!$A:$U,Y$7,FALSE))</f>
        <v>#N/A</v>
      </c>
      <c r="Z102" s="60" t="e">
        <f>IF(VLOOKUP($K102,医療機関データ!$A:$U,Z$7,FALSE)="","",VLOOKUP($K102,医療機関データ!$A:$U,Z$7,FALSE))</f>
        <v>#N/A</v>
      </c>
      <c r="AA102" s="60" t="e">
        <f>IF(VLOOKUP($K102,医療機関データ!$A:$U,AA$7,FALSE)="","",VLOOKUP($K102,医療機関データ!$A:$U,AA$7,FALSE))</f>
        <v>#N/A</v>
      </c>
      <c r="AB102" s="60" t="e">
        <f>IF(VLOOKUP($K102,医療機関データ!$A:$U,AB$7,FALSE)="","",VLOOKUP($K102,医療機関データ!$A:$U,AB$7,FALSE))</f>
        <v>#N/A</v>
      </c>
      <c r="AC102" s="60" t="e">
        <f>IF(VLOOKUP($K102,医療機関データ!$A:$U,AC$7,FALSE)="","",VLOOKUP($K102,医療機関データ!$A:$U,AC$7,FALSE))</f>
        <v>#N/A</v>
      </c>
      <c r="AD102" s="60" t="e">
        <f>IF(VLOOKUP($K102,医療機関データ!$A:$U,AD$7,FALSE)="","",VLOOKUP($K102,医療機関データ!$A:$U,AD$7,FALSE))</f>
        <v>#N/A</v>
      </c>
      <c r="AE102" s="60" t="e">
        <f>IF(VLOOKUP($K102,医療機関データ!$A:$U,AE$7,FALSE)="","",VLOOKUP($K102,医療機関データ!$A:$U,AE$7,FALSE))</f>
        <v>#N/A</v>
      </c>
      <c r="AF102" s="60" t="e">
        <f>IF(VLOOKUP($K102,医療機関データ!$A:$U,AF$7,FALSE)="","",VLOOKUP($K102,医療機関データ!$A:$U,AF$7,FALSE))</f>
        <v>#N/A</v>
      </c>
      <c r="AG102" s="60" t="e">
        <f>IF(VLOOKUP($K102,医療機関データ!$A:$U,AG$7,FALSE)="","",VLOOKUP($K102,医療機関データ!$A:$U,AG$7,FALSE))</f>
        <v>#N/A</v>
      </c>
      <c r="AH102" s="60" t="e">
        <f>IF(VLOOKUP($K102,医療機関データ!$A:$U,AH$7,FALSE)="","",VLOOKUP($K102,医療機関データ!$A:$U,AH$7,FALSE))</f>
        <v>#N/A</v>
      </c>
    </row>
    <row r="103" spans="1:34" ht="18" customHeight="1" x14ac:dyDescent="0.15">
      <c r="A103" s="25">
        <v>95</v>
      </c>
      <c r="B103" s="75"/>
      <c r="C103" s="76"/>
      <c r="D103" s="76"/>
      <c r="E103" s="76"/>
      <c r="F103" s="76"/>
      <c r="G103" s="77"/>
      <c r="H103" s="78"/>
      <c r="I103" s="78"/>
      <c r="J103" s="78"/>
      <c r="K103" s="79"/>
      <c r="L103" s="80"/>
      <c r="M103" s="9" t="str">
        <f>IF(C103="","",VLOOKUP(K103,医療機関データ!$A:$B,2,FALSE))</f>
        <v/>
      </c>
      <c r="N103" s="10" t="str">
        <f t="shared" si="7"/>
        <v/>
      </c>
      <c r="O103" s="10" t="str">
        <f t="shared" si="8"/>
        <v/>
      </c>
      <c r="P103" s="111" t="str">
        <f t="shared" si="10"/>
        <v/>
      </c>
      <c r="Q103" s="10" t="str">
        <f t="shared" si="9"/>
        <v/>
      </c>
      <c r="R103" s="60" t="e">
        <f>IF(VLOOKUP($K103,医療機関データ!$A:$U,R$7,FALSE)="","",VLOOKUP($K103,医療機関データ!$A:$U,R$7,FALSE))</f>
        <v>#N/A</v>
      </c>
      <c r="S103" s="60" t="e">
        <f>IF(VLOOKUP($K103,医療機関データ!$A:$U,S$7,FALSE)="","",VLOOKUP($K103,医療機関データ!$A:$U,S$7,FALSE))</f>
        <v>#N/A</v>
      </c>
      <c r="T103" s="60" t="e">
        <f>IF(VLOOKUP($K103,医療機関データ!$A:$U,T$7,FALSE)="","",VLOOKUP($K103,医療機関データ!$A:$U,T$7,FALSE))</f>
        <v>#N/A</v>
      </c>
      <c r="U103" s="60" t="e">
        <f>IF(VLOOKUP($K103,医療機関データ!$A:$U,U$7,FALSE)="","",VLOOKUP($K103,医療機関データ!$A:$U,U$7,FALSE))</f>
        <v>#N/A</v>
      </c>
      <c r="V103" s="60" t="e">
        <f>IF(VLOOKUP($K103,医療機関データ!$A:$U,V$7,FALSE)="","",VLOOKUP($K103,医療機関データ!$A:$U,V$7,FALSE))</f>
        <v>#N/A</v>
      </c>
      <c r="W103" s="60" t="e">
        <f>IF(VLOOKUP($K103,医療機関データ!$A:$U,W$7,FALSE)="","",VLOOKUP($K103,医療機関データ!$A:$U,W$7,FALSE))</f>
        <v>#N/A</v>
      </c>
      <c r="X103" s="60" t="e">
        <f>IF(VLOOKUP($K103,医療機関データ!$A:$U,X$7,FALSE)="","",VLOOKUP($K103,医療機関データ!$A:$U,X$7,FALSE))</f>
        <v>#N/A</v>
      </c>
      <c r="Y103" s="60" t="e">
        <f>IF(VLOOKUP($K103,医療機関データ!$A:$U,Y$7,FALSE)="","",VLOOKUP($K103,医療機関データ!$A:$U,Y$7,FALSE))</f>
        <v>#N/A</v>
      </c>
      <c r="Z103" s="60" t="e">
        <f>IF(VLOOKUP($K103,医療機関データ!$A:$U,Z$7,FALSE)="","",VLOOKUP($K103,医療機関データ!$A:$U,Z$7,FALSE))</f>
        <v>#N/A</v>
      </c>
      <c r="AA103" s="60" t="e">
        <f>IF(VLOOKUP($K103,医療機関データ!$A:$U,AA$7,FALSE)="","",VLOOKUP($K103,医療機関データ!$A:$U,AA$7,FALSE))</f>
        <v>#N/A</v>
      </c>
      <c r="AB103" s="60" t="e">
        <f>IF(VLOOKUP($K103,医療機関データ!$A:$U,AB$7,FALSE)="","",VLOOKUP($K103,医療機関データ!$A:$U,AB$7,FALSE))</f>
        <v>#N/A</v>
      </c>
      <c r="AC103" s="60" t="e">
        <f>IF(VLOOKUP($K103,医療機関データ!$A:$U,AC$7,FALSE)="","",VLOOKUP($K103,医療機関データ!$A:$U,AC$7,FALSE))</f>
        <v>#N/A</v>
      </c>
      <c r="AD103" s="60" t="e">
        <f>IF(VLOOKUP($K103,医療機関データ!$A:$U,AD$7,FALSE)="","",VLOOKUP($K103,医療機関データ!$A:$U,AD$7,FALSE))</f>
        <v>#N/A</v>
      </c>
      <c r="AE103" s="60" t="e">
        <f>IF(VLOOKUP($K103,医療機関データ!$A:$U,AE$7,FALSE)="","",VLOOKUP($K103,医療機関データ!$A:$U,AE$7,FALSE))</f>
        <v>#N/A</v>
      </c>
      <c r="AF103" s="60" t="e">
        <f>IF(VLOOKUP($K103,医療機関データ!$A:$U,AF$7,FALSE)="","",VLOOKUP($K103,医療機関データ!$A:$U,AF$7,FALSE))</f>
        <v>#N/A</v>
      </c>
      <c r="AG103" s="60" t="e">
        <f>IF(VLOOKUP($K103,医療機関データ!$A:$U,AG$7,FALSE)="","",VLOOKUP($K103,医療機関データ!$A:$U,AG$7,FALSE))</f>
        <v>#N/A</v>
      </c>
      <c r="AH103" s="60" t="e">
        <f>IF(VLOOKUP($K103,医療機関データ!$A:$U,AH$7,FALSE)="","",VLOOKUP($K103,医療機関データ!$A:$U,AH$7,FALSE))</f>
        <v>#N/A</v>
      </c>
    </row>
    <row r="104" spans="1:34" ht="18" customHeight="1" x14ac:dyDescent="0.15">
      <c r="A104" s="25">
        <v>96</v>
      </c>
      <c r="B104" s="75"/>
      <c r="C104" s="76"/>
      <c r="D104" s="70"/>
      <c r="E104" s="76"/>
      <c r="F104" s="76"/>
      <c r="G104" s="77"/>
      <c r="H104" s="78"/>
      <c r="I104" s="78"/>
      <c r="J104" s="78"/>
      <c r="K104" s="79"/>
      <c r="L104" s="80"/>
      <c r="M104" s="9" t="str">
        <f>IF(C104="","",VLOOKUP(K104,医療機関データ!$A:$B,2,FALSE))</f>
        <v/>
      </c>
      <c r="N104" s="10" t="str">
        <f t="shared" si="7"/>
        <v/>
      </c>
      <c r="O104" s="10" t="str">
        <f t="shared" si="8"/>
        <v/>
      </c>
      <c r="P104" s="111" t="str">
        <f t="shared" si="10"/>
        <v/>
      </c>
      <c r="Q104" s="10" t="str">
        <f t="shared" si="9"/>
        <v/>
      </c>
      <c r="R104" s="60" t="e">
        <f>IF(VLOOKUP($K104,医療機関データ!$A:$U,R$7,FALSE)="","",VLOOKUP($K104,医療機関データ!$A:$U,R$7,FALSE))</f>
        <v>#N/A</v>
      </c>
      <c r="S104" s="60" t="e">
        <f>IF(VLOOKUP($K104,医療機関データ!$A:$U,S$7,FALSE)="","",VLOOKUP($K104,医療機関データ!$A:$U,S$7,FALSE))</f>
        <v>#N/A</v>
      </c>
      <c r="T104" s="60" t="e">
        <f>IF(VLOOKUP($K104,医療機関データ!$A:$U,T$7,FALSE)="","",VLOOKUP($K104,医療機関データ!$A:$U,T$7,FALSE))</f>
        <v>#N/A</v>
      </c>
      <c r="U104" s="60" t="e">
        <f>IF(VLOOKUP($K104,医療機関データ!$A:$U,U$7,FALSE)="","",VLOOKUP($K104,医療機関データ!$A:$U,U$7,FALSE))</f>
        <v>#N/A</v>
      </c>
      <c r="V104" s="60" t="e">
        <f>IF(VLOOKUP($K104,医療機関データ!$A:$U,V$7,FALSE)="","",VLOOKUP($K104,医療機関データ!$A:$U,V$7,FALSE))</f>
        <v>#N/A</v>
      </c>
      <c r="W104" s="60" t="e">
        <f>IF(VLOOKUP($K104,医療機関データ!$A:$U,W$7,FALSE)="","",VLOOKUP($K104,医療機関データ!$A:$U,W$7,FALSE))</f>
        <v>#N/A</v>
      </c>
      <c r="X104" s="60" t="e">
        <f>IF(VLOOKUP($K104,医療機関データ!$A:$U,X$7,FALSE)="","",VLOOKUP($K104,医療機関データ!$A:$U,X$7,FALSE))</f>
        <v>#N/A</v>
      </c>
      <c r="Y104" s="60" t="e">
        <f>IF(VLOOKUP($K104,医療機関データ!$A:$U,Y$7,FALSE)="","",VLOOKUP($K104,医療機関データ!$A:$U,Y$7,FALSE))</f>
        <v>#N/A</v>
      </c>
      <c r="Z104" s="60" t="e">
        <f>IF(VLOOKUP($K104,医療機関データ!$A:$U,Z$7,FALSE)="","",VLOOKUP($K104,医療機関データ!$A:$U,Z$7,FALSE))</f>
        <v>#N/A</v>
      </c>
      <c r="AA104" s="60" t="e">
        <f>IF(VLOOKUP($K104,医療機関データ!$A:$U,AA$7,FALSE)="","",VLOOKUP($K104,医療機関データ!$A:$U,AA$7,FALSE))</f>
        <v>#N/A</v>
      </c>
      <c r="AB104" s="60" t="e">
        <f>IF(VLOOKUP($K104,医療機関データ!$A:$U,AB$7,FALSE)="","",VLOOKUP($K104,医療機関データ!$A:$U,AB$7,FALSE))</f>
        <v>#N/A</v>
      </c>
      <c r="AC104" s="60" t="e">
        <f>IF(VLOOKUP($K104,医療機関データ!$A:$U,AC$7,FALSE)="","",VLOOKUP($K104,医療機関データ!$A:$U,AC$7,FALSE))</f>
        <v>#N/A</v>
      </c>
      <c r="AD104" s="60" t="e">
        <f>IF(VLOOKUP($K104,医療機関データ!$A:$U,AD$7,FALSE)="","",VLOOKUP($K104,医療機関データ!$A:$U,AD$7,FALSE))</f>
        <v>#N/A</v>
      </c>
      <c r="AE104" s="60" t="e">
        <f>IF(VLOOKUP($K104,医療機関データ!$A:$U,AE$7,FALSE)="","",VLOOKUP($K104,医療機関データ!$A:$U,AE$7,FALSE))</f>
        <v>#N/A</v>
      </c>
      <c r="AF104" s="60" t="e">
        <f>IF(VLOOKUP($K104,医療機関データ!$A:$U,AF$7,FALSE)="","",VLOOKUP($K104,医療機関データ!$A:$U,AF$7,FALSE))</f>
        <v>#N/A</v>
      </c>
      <c r="AG104" s="60" t="e">
        <f>IF(VLOOKUP($K104,医療機関データ!$A:$U,AG$7,FALSE)="","",VLOOKUP($K104,医療機関データ!$A:$U,AG$7,FALSE))</f>
        <v>#N/A</v>
      </c>
      <c r="AH104" s="60" t="e">
        <f>IF(VLOOKUP($K104,医療機関データ!$A:$U,AH$7,FALSE)="","",VLOOKUP($K104,医療機関データ!$A:$U,AH$7,FALSE))</f>
        <v>#N/A</v>
      </c>
    </row>
    <row r="105" spans="1:34" ht="18" customHeight="1" x14ac:dyDescent="0.15">
      <c r="A105" s="25">
        <v>97</v>
      </c>
      <c r="B105" s="75"/>
      <c r="C105" s="76"/>
      <c r="D105" s="76"/>
      <c r="E105" s="76"/>
      <c r="F105" s="76"/>
      <c r="G105" s="77"/>
      <c r="H105" s="78"/>
      <c r="I105" s="78"/>
      <c r="J105" s="78"/>
      <c r="K105" s="79"/>
      <c r="L105" s="80"/>
      <c r="M105" s="9" t="str">
        <f>IF(C105="","",VLOOKUP(K105,医療機関データ!$A:$B,2,FALSE))</f>
        <v/>
      </c>
      <c r="N105" s="10" t="str">
        <f t="shared" si="7"/>
        <v/>
      </c>
      <c r="O105" s="10" t="str">
        <f t="shared" si="8"/>
        <v/>
      </c>
      <c r="P105" s="111" t="str">
        <f t="shared" si="10"/>
        <v/>
      </c>
      <c r="Q105" s="10" t="str">
        <f t="shared" si="9"/>
        <v/>
      </c>
      <c r="R105" s="60" t="e">
        <f>IF(VLOOKUP($K105,医療機関データ!$A:$U,R$7,FALSE)="","",VLOOKUP($K105,医療機関データ!$A:$U,R$7,FALSE))</f>
        <v>#N/A</v>
      </c>
      <c r="S105" s="60" t="e">
        <f>IF(VLOOKUP($K105,医療機関データ!$A:$U,S$7,FALSE)="","",VLOOKUP($K105,医療機関データ!$A:$U,S$7,FALSE))</f>
        <v>#N/A</v>
      </c>
      <c r="T105" s="60" t="e">
        <f>IF(VLOOKUP($K105,医療機関データ!$A:$U,T$7,FALSE)="","",VLOOKUP($K105,医療機関データ!$A:$U,T$7,FALSE))</f>
        <v>#N/A</v>
      </c>
      <c r="U105" s="60" t="e">
        <f>IF(VLOOKUP($K105,医療機関データ!$A:$U,U$7,FALSE)="","",VLOOKUP($K105,医療機関データ!$A:$U,U$7,FALSE))</f>
        <v>#N/A</v>
      </c>
      <c r="V105" s="60" t="e">
        <f>IF(VLOOKUP($K105,医療機関データ!$A:$U,V$7,FALSE)="","",VLOOKUP($K105,医療機関データ!$A:$U,V$7,FALSE))</f>
        <v>#N/A</v>
      </c>
      <c r="W105" s="60" t="e">
        <f>IF(VLOOKUP($K105,医療機関データ!$A:$U,W$7,FALSE)="","",VLOOKUP($K105,医療機関データ!$A:$U,W$7,FALSE))</f>
        <v>#N/A</v>
      </c>
      <c r="X105" s="60" t="e">
        <f>IF(VLOOKUP($K105,医療機関データ!$A:$U,X$7,FALSE)="","",VLOOKUP($K105,医療機関データ!$A:$U,X$7,FALSE))</f>
        <v>#N/A</v>
      </c>
      <c r="Y105" s="60" t="e">
        <f>IF(VLOOKUP($K105,医療機関データ!$A:$U,Y$7,FALSE)="","",VLOOKUP($K105,医療機関データ!$A:$U,Y$7,FALSE))</f>
        <v>#N/A</v>
      </c>
      <c r="Z105" s="60" t="e">
        <f>IF(VLOOKUP($K105,医療機関データ!$A:$U,Z$7,FALSE)="","",VLOOKUP($K105,医療機関データ!$A:$U,Z$7,FALSE))</f>
        <v>#N/A</v>
      </c>
      <c r="AA105" s="60" t="e">
        <f>IF(VLOOKUP($K105,医療機関データ!$A:$U,AA$7,FALSE)="","",VLOOKUP($K105,医療機関データ!$A:$U,AA$7,FALSE))</f>
        <v>#N/A</v>
      </c>
      <c r="AB105" s="60" t="e">
        <f>IF(VLOOKUP($K105,医療機関データ!$A:$U,AB$7,FALSE)="","",VLOOKUP($K105,医療機関データ!$A:$U,AB$7,FALSE))</f>
        <v>#N/A</v>
      </c>
      <c r="AC105" s="60" t="e">
        <f>IF(VLOOKUP($K105,医療機関データ!$A:$U,AC$7,FALSE)="","",VLOOKUP($K105,医療機関データ!$A:$U,AC$7,FALSE))</f>
        <v>#N/A</v>
      </c>
      <c r="AD105" s="60" t="e">
        <f>IF(VLOOKUP($K105,医療機関データ!$A:$U,AD$7,FALSE)="","",VLOOKUP($K105,医療機関データ!$A:$U,AD$7,FALSE))</f>
        <v>#N/A</v>
      </c>
      <c r="AE105" s="60" t="e">
        <f>IF(VLOOKUP($K105,医療機関データ!$A:$U,AE$7,FALSE)="","",VLOOKUP($K105,医療機関データ!$A:$U,AE$7,FALSE))</f>
        <v>#N/A</v>
      </c>
      <c r="AF105" s="60" t="e">
        <f>IF(VLOOKUP($K105,医療機関データ!$A:$U,AF$7,FALSE)="","",VLOOKUP($K105,医療機関データ!$A:$U,AF$7,FALSE))</f>
        <v>#N/A</v>
      </c>
      <c r="AG105" s="60" t="e">
        <f>IF(VLOOKUP($K105,医療機関データ!$A:$U,AG$7,FALSE)="","",VLOOKUP($K105,医療機関データ!$A:$U,AG$7,FALSE))</f>
        <v>#N/A</v>
      </c>
      <c r="AH105" s="60" t="e">
        <f>IF(VLOOKUP($K105,医療機関データ!$A:$U,AH$7,FALSE)="","",VLOOKUP($K105,医療機関データ!$A:$U,AH$7,FALSE))</f>
        <v>#N/A</v>
      </c>
    </row>
    <row r="106" spans="1:34" ht="18" customHeight="1" x14ac:dyDescent="0.15">
      <c r="A106" s="25">
        <v>98</v>
      </c>
      <c r="B106" s="75"/>
      <c r="C106" s="76"/>
      <c r="D106" s="76"/>
      <c r="E106" s="76"/>
      <c r="F106" s="76"/>
      <c r="G106" s="77"/>
      <c r="H106" s="78"/>
      <c r="I106" s="78"/>
      <c r="J106" s="78"/>
      <c r="K106" s="79"/>
      <c r="L106" s="80"/>
      <c r="M106" s="9" t="str">
        <f>IF(C106="","",VLOOKUP(K106,医療機関データ!$A:$B,2,FALSE))</f>
        <v/>
      </c>
      <c r="N106" s="10" t="str">
        <f t="shared" si="7"/>
        <v/>
      </c>
      <c r="O106" s="10" t="str">
        <f t="shared" si="8"/>
        <v/>
      </c>
      <c r="P106" s="111" t="str">
        <f t="shared" si="10"/>
        <v/>
      </c>
      <c r="Q106" s="10" t="str">
        <f t="shared" si="9"/>
        <v/>
      </c>
      <c r="R106" s="60" t="e">
        <f>IF(VLOOKUP($K106,医療機関データ!$A:$U,R$7,FALSE)="","",VLOOKUP($K106,医療機関データ!$A:$U,R$7,FALSE))</f>
        <v>#N/A</v>
      </c>
      <c r="S106" s="60" t="e">
        <f>IF(VLOOKUP($K106,医療機関データ!$A:$U,S$7,FALSE)="","",VLOOKUP($K106,医療機関データ!$A:$U,S$7,FALSE))</f>
        <v>#N/A</v>
      </c>
      <c r="T106" s="60" t="e">
        <f>IF(VLOOKUP($K106,医療機関データ!$A:$U,T$7,FALSE)="","",VLOOKUP($K106,医療機関データ!$A:$U,T$7,FALSE))</f>
        <v>#N/A</v>
      </c>
      <c r="U106" s="60" t="e">
        <f>IF(VLOOKUP($K106,医療機関データ!$A:$U,U$7,FALSE)="","",VLOOKUP($K106,医療機関データ!$A:$U,U$7,FALSE))</f>
        <v>#N/A</v>
      </c>
      <c r="V106" s="60" t="e">
        <f>IF(VLOOKUP($K106,医療機関データ!$A:$U,V$7,FALSE)="","",VLOOKUP($K106,医療機関データ!$A:$U,V$7,FALSE))</f>
        <v>#N/A</v>
      </c>
      <c r="W106" s="60" t="e">
        <f>IF(VLOOKUP($K106,医療機関データ!$A:$U,W$7,FALSE)="","",VLOOKUP($K106,医療機関データ!$A:$U,W$7,FALSE))</f>
        <v>#N/A</v>
      </c>
      <c r="X106" s="60" t="e">
        <f>IF(VLOOKUP($K106,医療機関データ!$A:$U,X$7,FALSE)="","",VLOOKUP($K106,医療機関データ!$A:$U,X$7,FALSE))</f>
        <v>#N/A</v>
      </c>
      <c r="Y106" s="60" t="e">
        <f>IF(VLOOKUP($K106,医療機関データ!$A:$U,Y$7,FALSE)="","",VLOOKUP($K106,医療機関データ!$A:$U,Y$7,FALSE))</f>
        <v>#N/A</v>
      </c>
      <c r="Z106" s="60" t="e">
        <f>IF(VLOOKUP($K106,医療機関データ!$A:$U,Z$7,FALSE)="","",VLOOKUP($K106,医療機関データ!$A:$U,Z$7,FALSE))</f>
        <v>#N/A</v>
      </c>
      <c r="AA106" s="60" t="e">
        <f>IF(VLOOKUP($K106,医療機関データ!$A:$U,AA$7,FALSE)="","",VLOOKUP($K106,医療機関データ!$A:$U,AA$7,FALSE))</f>
        <v>#N/A</v>
      </c>
      <c r="AB106" s="60" t="e">
        <f>IF(VLOOKUP($K106,医療機関データ!$A:$U,AB$7,FALSE)="","",VLOOKUP($K106,医療機関データ!$A:$U,AB$7,FALSE))</f>
        <v>#N/A</v>
      </c>
      <c r="AC106" s="60" t="e">
        <f>IF(VLOOKUP($K106,医療機関データ!$A:$U,AC$7,FALSE)="","",VLOOKUP($K106,医療機関データ!$A:$U,AC$7,FALSE))</f>
        <v>#N/A</v>
      </c>
      <c r="AD106" s="60" t="e">
        <f>IF(VLOOKUP($K106,医療機関データ!$A:$U,AD$7,FALSE)="","",VLOOKUP($K106,医療機関データ!$A:$U,AD$7,FALSE))</f>
        <v>#N/A</v>
      </c>
      <c r="AE106" s="60" t="e">
        <f>IF(VLOOKUP($K106,医療機関データ!$A:$U,AE$7,FALSE)="","",VLOOKUP($K106,医療機関データ!$A:$U,AE$7,FALSE))</f>
        <v>#N/A</v>
      </c>
      <c r="AF106" s="60" t="e">
        <f>IF(VLOOKUP($K106,医療機関データ!$A:$U,AF$7,FALSE)="","",VLOOKUP($K106,医療機関データ!$A:$U,AF$7,FALSE))</f>
        <v>#N/A</v>
      </c>
      <c r="AG106" s="60" t="e">
        <f>IF(VLOOKUP($K106,医療機関データ!$A:$U,AG$7,FALSE)="","",VLOOKUP($K106,医療機関データ!$A:$U,AG$7,FALSE))</f>
        <v>#N/A</v>
      </c>
      <c r="AH106" s="60" t="e">
        <f>IF(VLOOKUP($K106,医療機関データ!$A:$U,AH$7,FALSE)="","",VLOOKUP($K106,医療機関データ!$A:$U,AH$7,FALSE))</f>
        <v>#N/A</v>
      </c>
    </row>
    <row r="107" spans="1:34" ht="18" customHeight="1" x14ac:dyDescent="0.15">
      <c r="A107" s="25">
        <v>99</v>
      </c>
      <c r="B107" s="75"/>
      <c r="C107" s="76"/>
      <c r="D107" s="70"/>
      <c r="E107" s="76"/>
      <c r="F107" s="76"/>
      <c r="G107" s="77"/>
      <c r="H107" s="78"/>
      <c r="I107" s="78"/>
      <c r="J107" s="78"/>
      <c r="K107" s="79"/>
      <c r="L107" s="80"/>
      <c r="M107" s="9" t="str">
        <f>IF(C107="","",VLOOKUP(K107,医療機関データ!$A:$B,2,FALSE))</f>
        <v/>
      </c>
      <c r="N107" s="10" t="str">
        <f t="shared" si="7"/>
        <v/>
      </c>
      <c r="O107" s="10" t="str">
        <f t="shared" si="8"/>
        <v/>
      </c>
      <c r="P107" s="111" t="str">
        <f t="shared" si="10"/>
        <v/>
      </c>
      <c r="Q107" s="10" t="str">
        <f t="shared" si="9"/>
        <v/>
      </c>
      <c r="R107" s="60" t="e">
        <f>IF(VLOOKUP($K107,医療機関データ!$A:$U,R$7,FALSE)="","",VLOOKUP($K107,医療機関データ!$A:$U,R$7,FALSE))</f>
        <v>#N/A</v>
      </c>
      <c r="S107" s="60" t="e">
        <f>IF(VLOOKUP($K107,医療機関データ!$A:$U,S$7,FALSE)="","",VLOOKUP($K107,医療機関データ!$A:$U,S$7,FALSE))</f>
        <v>#N/A</v>
      </c>
      <c r="T107" s="60" t="e">
        <f>IF(VLOOKUP($K107,医療機関データ!$A:$U,T$7,FALSE)="","",VLOOKUP($K107,医療機関データ!$A:$U,T$7,FALSE))</f>
        <v>#N/A</v>
      </c>
      <c r="U107" s="60" t="e">
        <f>IF(VLOOKUP($K107,医療機関データ!$A:$U,U$7,FALSE)="","",VLOOKUP($K107,医療機関データ!$A:$U,U$7,FALSE))</f>
        <v>#N/A</v>
      </c>
      <c r="V107" s="60" t="e">
        <f>IF(VLOOKUP($K107,医療機関データ!$A:$U,V$7,FALSE)="","",VLOOKUP($K107,医療機関データ!$A:$U,V$7,FALSE))</f>
        <v>#N/A</v>
      </c>
      <c r="W107" s="60" t="e">
        <f>IF(VLOOKUP($K107,医療機関データ!$A:$U,W$7,FALSE)="","",VLOOKUP($K107,医療機関データ!$A:$U,W$7,FALSE))</f>
        <v>#N/A</v>
      </c>
      <c r="X107" s="60" t="e">
        <f>IF(VLOOKUP($K107,医療機関データ!$A:$U,X$7,FALSE)="","",VLOOKUP($K107,医療機関データ!$A:$U,X$7,FALSE))</f>
        <v>#N/A</v>
      </c>
      <c r="Y107" s="60" t="e">
        <f>IF(VLOOKUP($K107,医療機関データ!$A:$U,Y$7,FALSE)="","",VLOOKUP($K107,医療機関データ!$A:$U,Y$7,FALSE))</f>
        <v>#N/A</v>
      </c>
      <c r="Z107" s="60" t="e">
        <f>IF(VLOOKUP($K107,医療機関データ!$A:$U,Z$7,FALSE)="","",VLOOKUP($K107,医療機関データ!$A:$U,Z$7,FALSE))</f>
        <v>#N/A</v>
      </c>
      <c r="AA107" s="60" t="e">
        <f>IF(VLOOKUP($K107,医療機関データ!$A:$U,AA$7,FALSE)="","",VLOOKUP($K107,医療機関データ!$A:$U,AA$7,FALSE))</f>
        <v>#N/A</v>
      </c>
      <c r="AB107" s="60" t="e">
        <f>IF(VLOOKUP($K107,医療機関データ!$A:$U,AB$7,FALSE)="","",VLOOKUP($K107,医療機関データ!$A:$U,AB$7,FALSE))</f>
        <v>#N/A</v>
      </c>
      <c r="AC107" s="60" t="e">
        <f>IF(VLOOKUP($K107,医療機関データ!$A:$U,AC$7,FALSE)="","",VLOOKUP($K107,医療機関データ!$A:$U,AC$7,FALSE))</f>
        <v>#N/A</v>
      </c>
      <c r="AD107" s="60" t="e">
        <f>IF(VLOOKUP($K107,医療機関データ!$A:$U,AD$7,FALSE)="","",VLOOKUP($K107,医療機関データ!$A:$U,AD$7,FALSE))</f>
        <v>#N/A</v>
      </c>
      <c r="AE107" s="60" t="e">
        <f>IF(VLOOKUP($K107,医療機関データ!$A:$U,AE$7,FALSE)="","",VLOOKUP($K107,医療機関データ!$A:$U,AE$7,FALSE))</f>
        <v>#N/A</v>
      </c>
      <c r="AF107" s="60" t="e">
        <f>IF(VLOOKUP($K107,医療機関データ!$A:$U,AF$7,FALSE)="","",VLOOKUP($K107,医療機関データ!$A:$U,AF$7,FALSE))</f>
        <v>#N/A</v>
      </c>
      <c r="AG107" s="60" t="e">
        <f>IF(VLOOKUP($K107,医療機関データ!$A:$U,AG$7,FALSE)="","",VLOOKUP($K107,医療機関データ!$A:$U,AG$7,FALSE))</f>
        <v>#N/A</v>
      </c>
      <c r="AH107" s="60" t="e">
        <f>IF(VLOOKUP($K107,医療機関データ!$A:$U,AH$7,FALSE)="","",VLOOKUP($K107,医療機関データ!$A:$U,AH$7,FALSE))</f>
        <v>#N/A</v>
      </c>
    </row>
    <row r="108" spans="1:34" ht="18" customHeight="1" thickBot="1" x14ac:dyDescent="0.2">
      <c r="A108" s="25">
        <v>100</v>
      </c>
      <c r="B108" s="81"/>
      <c r="C108" s="82"/>
      <c r="D108" s="82"/>
      <c r="E108" s="82"/>
      <c r="F108" s="82"/>
      <c r="G108" s="83"/>
      <c r="H108" s="84"/>
      <c r="I108" s="84"/>
      <c r="J108" s="84"/>
      <c r="K108" s="85"/>
      <c r="L108" s="86"/>
      <c r="M108" s="9" t="str">
        <f>IF(C108="","",VLOOKUP(K108,医療機関データ!$A:$B,2,FALSE))</f>
        <v/>
      </c>
      <c r="N108" s="10" t="str">
        <f t="shared" si="7"/>
        <v/>
      </c>
      <c r="O108" s="10" t="str">
        <f t="shared" si="8"/>
        <v/>
      </c>
      <c r="P108" s="111" t="str">
        <f t="shared" si="10"/>
        <v/>
      </c>
      <c r="Q108" s="10" t="str">
        <f t="shared" si="9"/>
        <v/>
      </c>
      <c r="R108" s="60" t="e">
        <f>IF(VLOOKUP($K108,医療機関データ!$A:$U,R$7,FALSE)="","",VLOOKUP($K108,医療機関データ!$A:$U,R$7,FALSE))</f>
        <v>#N/A</v>
      </c>
      <c r="S108" s="60" t="e">
        <f>IF(VLOOKUP($K108,医療機関データ!$A:$U,S$7,FALSE)="","",VLOOKUP($K108,医療機関データ!$A:$U,S$7,FALSE))</f>
        <v>#N/A</v>
      </c>
      <c r="T108" s="60" t="e">
        <f>IF(VLOOKUP($K108,医療機関データ!$A:$U,T$7,FALSE)="","",VLOOKUP($K108,医療機関データ!$A:$U,T$7,FALSE))</f>
        <v>#N/A</v>
      </c>
      <c r="U108" s="60" t="e">
        <f>IF(VLOOKUP($K108,医療機関データ!$A:$U,U$7,FALSE)="","",VLOOKUP($K108,医療機関データ!$A:$U,U$7,FALSE))</f>
        <v>#N/A</v>
      </c>
      <c r="V108" s="60" t="e">
        <f>IF(VLOOKUP($K108,医療機関データ!$A:$U,V$7,FALSE)="","",VLOOKUP($K108,医療機関データ!$A:$U,V$7,FALSE))</f>
        <v>#N/A</v>
      </c>
      <c r="W108" s="60" t="e">
        <f>IF(VLOOKUP($K108,医療機関データ!$A:$U,W$7,FALSE)="","",VLOOKUP($K108,医療機関データ!$A:$U,W$7,FALSE))</f>
        <v>#N/A</v>
      </c>
      <c r="X108" s="60" t="e">
        <f>IF(VLOOKUP($K108,医療機関データ!$A:$U,X$7,FALSE)="","",VLOOKUP($K108,医療機関データ!$A:$U,X$7,FALSE))</f>
        <v>#N/A</v>
      </c>
      <c r="Y108" s="60" t="e">
        <f>IF(VLOOKUP($K108,医療機関データ!$A:$U,Y$7,FALSE)="","",VLOOKUP($K108,医療機関データ!$A:$U,Y$7,FALSE))</f>
        <v>#N/A</v>
      </c>
      <c r="Z108" s="60" t="e">
        <f>IF(VLOOKUP($K108,医療機関データ!$A:$U,Z$7,FALSE)="","",VLOOKUP($K108,医療機関データ!$A:$U,Z$7,FALSE))</f>
        <v>#N/A</v>
      </c>
      <c r="AA108" s="60" t="e">
        <f>IF(VLOOKUP($K108,医療機関データ!$A:$U,AA$7,FALSE)="","",VLOOKUP($K108,医療機関データ!$A:$U,AA$7,FALSE))</f>
        <v>#N/A</v>
      </c>
      <c r="AB108" s="60" t="e">
        <f>IF(VLOOKUP($K108,医療機関データ!$A:$U,AB$7,FALSE)="","",VLOOKUP($K108,医療機関データ!$A:$U,AB$7,FALSE))</f>
        <v>#N/A</v>
      </c>
      <c r="AC108" s="60" t="e">
        <f>IF(VLOOKUP($K108,医療機関データ!$A:$U,AC$7,FALSE)="","",VLOOKUP($K108,医療機関データ!$A:$U,AC$7,FALSE))</f>
        <v>#N/A</v>
      </c>
      <c r="AD108" s="60" t="e">
        <f>IF(VLOOKUP($K108,医療機関データ!$A:$U,AD$7,FALSE)="","",VLOOKUP($K108,医療機関データ!$A:$U,AD$7,FALSE))</f>
        <v>#N/A</v>
      </c>
      <c r="AE108" s="60" t="e">
        <f>IF(VLOOKUP($K108,医療機関データ!$A:$U,AE$7,FALSE)="","",VLOOKUP($K108,医療機関データ!$A:$U,AE$7,FALSE))</f>
        <v>#N/A</v>
      </c>
      <c r="AF108" s="60" t="e">
        <f>IF(VLOOKUP($K108,医療機関データ!$A:$U,AF$7,FALSE)="","",VLOOKUP($K108,医療機関データ!$A:$U,AF$7,FALSE))</f>
        <v>#N/A</v>
      </c>
      <c r="AG108" s="60" t="e">
        <f>IF(VLOOKUP($K108,医療機関データ!$A:$U,AG$7,FALSE)="","",VLOOKUP($K108,医療機関データ!$A:$U,AG$7,FALSE))</f>
        <v>#N/A</v>
      </c>
      <c r="AH108" s="60" t="e">
        <f>IF(VLOOKUP($K108,医療機関データ!$A:$U,AH$7,FALSE)="","",VLOOKUP($K108,医療機関データ!$A:$U,AH$7,FALSE))</f>
        <v>#N/A</v>
      </c>
    </row>
    <row r="109" spans="1:34" ht="18" customHeight="1" thickTop="1" x14ac:dyDescent="0.15"/>
  </sheetData>
  <sheetProtection sheet="1" selectLockedCells="1"/>
  <mergeCells count="9">
    <mergeCell ref="B6:E6"/>
    <mergeCell ref="H4:M5"/>
    <mergeCell ref="G4:G5"/>
    <mergeCell ref="B1:E1"/>
    <mergeCell ref="B2:E2"/>
    <mergeCell ref="B3:E3"/>
    <mergeCell ref="B4:E4"/>
    <mergeCell ref="B5:E5"/>
    <mergeCell ref="G1:L2"/>
  </mergeCells>
  <phoneticPr fontId="1"/>
  <dataValidations count="3">
    <dataValidation imeMode="hiragana" allowBlank="1" showInputMessage="1" showErrorMessage="1" sqref="B2:B4 D9:D108" xr:uid="{00000000-0002-0000-0000-000000000000}"/>
    <dataValidation imeMode="halfAlpha" allowBlank="1" showInputMessage="1" showErrorMessage="1" sqref="B1 B6 B5:E5 C9:C108 G9:M108" xr:uid="{00000000-0002-0000-0000-000001000000}"/>
    <dataValidation imeMode="halfKatakana" allowBlank="1" showInputMessage="1" showErrorMessage="1" sqref="E9:E108" xr:uid="{00000000-0002-0000-0000-000002000000}"/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1"/>
  <sheetViews>
    <sheetView view="pageBreakPreview" zoomScale="70" zoomScaleNormal="70" zoomScaleSheetLayoutView="70" workbookViewId="0">
      <selection sqref="A1:F1"/>
    </sheetView>
  </sheetViews>
  <sheetFormatPr defaultColWidth="6.9140625" defaultRowHeight="41.25" customHeight="1" x14ac:dyDescent="0.15"/>
  <cols>
    <col min="1" max="2" width="5.5" style="12" customWidth="1"/>
    <col min="3" max="4" width="11.58203125" style="12" customWidth="1"/>
    <col min="5" max="5" width="5.5" style="12" customWidth="1"/>
    <col min="6" max="6" width="14.58203125" style="12" customWidth="1"/>
    <col min="7" max="7" width="10.58203125" style="12" customWidth="1"/>
    <col min="8" max="8" width="6.58203125" style="12" customWidth="1"/>
    <col min="9" max="9" width="9.6640625" style="12" customWidth="1"/>
    <col min="10" max="10" width="13.4140625" style="12" customWidth="1"/>
    <col min="11" max="11" width="10.5" style="12" customWidth="1"/>
    <col min="12" max="12" width="22.58203125" style="12" customWidth="1"/>
    <col min="13" max="13" width="12.75" style="12" customWidth="1"/>
    <col min="14" max="16384" width="6.9140625" style="12"/>
  </cols>
  <sheetData>
    <row r="1" spans="1:13" ht="41.25" customHeight="1" x14ac:dyDescent="0.15">
      <c r="A1" s="131" t="s">
        <v>84</v>
      </c>
      <c r="B1" s="131"/>
      <c r="C1" s="131"/>
      <c r="D1" s="131"/>
      <c r="E1" s="131"/>
      <c r="F1" s="131"/>
      <c r="G1" s="11"/>
      <c r="H1" s="11"/>
      <c r="I1" s="11"/>
      <c r="J1" s="11"/>
      <c r="L1" s="13"/>
      <c r="M1" s="12">
        <v>1</v>
      </c>
    </row>
    <row r="2" spans="1:13" ht="48" customHeight="1" x14ac:dyDescent="0.15">
      <c r="A2" s="132" t="s">
        <v>0</v>
      </c>
      <c r="B2" s="132"/>
      <c r="C2" s="26" t="s">
        <v>33</v>
      </c>
      <c r="D2" s="132" t="s">
        <v>35</v>
      </c>
      <c r="E2" s="132"/>
      <c r="F2" s="132"/>
      <c r="G2" s="27" t="s">
        <v>1</v>
      </c>
      <c r="H2" s="133">
        <f>入力!$B$2</f>
        <v>0</v>
      </c>
      <c r="I2" s="133"/>
      <c r="J2" s="133"/>
      <c r="K2" s="133"/>
      <c r="L2" s="134" t="str">
        <f>"担 当 者　　"&amp;入力!$B$4</f>
        <v>担 当 者　　</v>
      </c>
      <c r="M2" s="134"/>
    </row>
    <row r="3" spans="1:13" ht="48" customHeight="1" x14ac:dyDescent="0.15">
      <c r="A3" s="28" t="s">
        <v>2</v>
      </c>
      <c r="B3" s="29" t="str">
        <f>IF(入力!B6="","",入力!B6)</f>
        <v/>
      </c>
      <c r="C3" s="14" t="s">
        <v>34</v>
      </c>
      <c r="D3" s="128" t="str">
        <f>IF(B3="","",IF(B3=278,"東京金属事業健康保険組合","東京金属事業健康保険組合　多摩支部"))</f>
        <v/>
      </c>
      <c r="E3" s="128"/>
      <c r="F3" s="128"/>
      <c r="G3" s="30" t="s">
        <v>3</v>
      </c>
      <c r="H3" s="129">
        <f>入力!$B$3</f>
        <v>0</v>
      </c>
      <c r="I3" s="129"/>
      <c r="J3" s="129"/>
      <c r="K3" s="129"/>
      <c r="L3" s="130" t="str">
        <f>"電話番号　　"&amp;入力!$B$5</f>
        <v>電話番号　　</v>
      </c>
      <c r="M3" s="130"/>
    </row>
    <row r="4" spans="1:13" ht="63" customHeight="1" x14ac:dyDescent="0.15">
      <c r="A4" s="38" t="s">
        <v>15</v>
      </c>
      <c r="B4" s="39" t="s">
        <v>16</v>
      </c>
      <c r="C4" s="39" t="s">
        <v>5</v>
      </c>
      <c r="D4" s="39" t="s">
        <v>14</v>
      </c>
      <c r="E4" s="40" t="s">
        <v>113</v>
      </c>
      <c r="F4" s="41" t="s">
        <v>122</v>
      </c>
      <c r="G4" s="39" t="s">
        <v>10</v>
      </c>
      <c r="H4" s="40" t="s">
        <v>31</v>
      </c>
      <c r="I4" s="41" t="s">
        <v>115</v>
      </c>
      <c r="J4" s="42" t="s">
        <v>112</v>
      </c>
      <c r="K4" s="40" t="s">
        <v>4</v>
      </c>
      <c r="L4" s="39" t="s">
        <v>22</v>
      </c>
      <c r="M4" s="43" t="s">
        <v>21</v>
      </c>
    </row>
    <row r="5" spans="1:13" ht="44.25" customHeight="1" x14ac:dyDescent="0.15">
      <c r="A5" s="44" t="str">
        <f>IF(入力!$C9="","",入力!$B$1)</f>
        <v/>
      </c>
      <c r="B5" s="31" t="str">
        <f>IF(入力!$C9="","",入力!C9)</f>
        <v/>
      </c>
      <c r="C5" s="32" t="str">
        <f>IF(入力!$C9="","",入力!D9)</f>
        <v/>
      </c>
      <c r="D5" s="32" t="str">
        <f>IF(入力!$C9="","",入力!E9)</f>
        <v/>
      </c>
      <c r="E5" s="31" t="str">
        <f>IF(入力!$C9="","",IF(OR(入力!F9=1,入力!F9="男"),"1 男","2 女"))</f>
        <v/>
      </c>
      <c r="F5" s="112" t="str">
        <f>IF(入力!$C9="","",IF(入力!H9=1,"A1 一般",IF(入力!H9=2,"A2 一般",IF(入力!H9=3,"B  生活習慣病",""))))</f>
        <v/>
      </c>
      <c r="G5" s="33" t="str">
        <f>IF(入力!$C9="","",入力!G9)</f>
        <v/>
      </c>
      <c r="H5" s="34" t="str">
        <f>IF(入力!C9="","","本人")</f>
        <v/>
      </c>
      <c r="I5" s="34" t="str">
        <f>IF(A5="","",IF(OR(入力!P9="医療機関へ確認ください",入力!P9="採取法が入っていません",入力!P9="男性です"),入力!P9,"済"))</f>
        <v/>
      </c>
      <c r="J5" s="35" t="str">
        <f>IF(入力!$C9="","",IF(入力!I9=1,"1 自己採取法",IF(入力!I9=2,"2 医師採取法",IF(入力!I9=3,"3 希望しない",""))))</f>
        <v/>
      </c>
      <c r="K5" s="36" t="str">
        <f>IF(入力!$C9="","",入力!K9)</f>
        <v/>
      </c>
      <c r="L5" s="37" t="str">
        <f>IF(入力!C9="","",入力!M9)</f>
        <v/>
      </c>
      <c r="M5" s="54" t="str">
        <f>IF(入力!C9="","",入力!L9)</f>
        <v/>
      </c>
    </row>
    <row r="6" spans="1:13" ht="44.25" customHeight="1" x14ac:dyDescent="0.15">
      <c r="A6" s="44" t="str">
        <f>IF(入力!$C10="","",入力!$B$1)</f>
        <v/>
      </c>
      <c r="B6" s="31" t="str">
        <f>IF(入力!$C10="","",入力!C10)</f>
        <v/>
      </c>
      <c r="C6" s="32" t="str">
        <f>IF(入力!$C10="","",入力!D10)</f>
        <v/>
      </c>
      <c r="D6" s="32" t="str">
        <f>IF(入力!$C10="","",入力!E10)</f>
        <v/>
      </c>
      <c r="E6" s="31" t="str">
        <f>IF(入力!$C10="","",IF(OR(入力!F10=1,入力!F10="男"),"1 男","2 女"))</f>
        <v/>
      </c>
      <c r="F6" s="112" t="str">
        <f>IF(入力!$C10="","",IF(入力!H10=1,"A1 一般",IF(入力!H10=2,"A2 一般",IF(入力!H10=3,"B  生活習慣病",""))))</f>
        <v/>
      </c>
      <c r="G6" s="33" t="str">
        <f>IF(入力!$C10="","",入力!G10)</f>
        <v/>
      </c>
      <c r="H6" s="34" t="str">
        <f>IF(入力!C10="","","本人")</f>
        <v/>
      </c>
      <c r="I6" s="34" t="str">
        <f>IF(A6="","",IF(OR(入力!P10="医療機関へ確認ください",入力!P10="採取法が入っていません",入力!P10="男性です"),入力!P10,"済"))</f>
        <v/>
      </c>
      <c r="J6" s="35" t="str">
        <f>IF(入力!$C10="","",IF(入力!I10=1,"1 自己採取法",IF(入力!I10=2,"2 医師採取法",IF(入力!I10=3,"3 希望しない",""))))</f>
        <v/>
      </c>
      <c r="K6" s="36" t="str">
        <f>IF(入力!$C10="","",入力!K10)</f>
        <v/>
      </c>
      <c r="L6" s="37" t="str">
        <f>IF(入力!C10="","",入力!M10)</f>
        <v/>
      </c>
      <c r="M6" s="54" t="str">
        <f>IF(入力!C10="","",入力!L10)</f>
        <v/>
      </c>
    </row>
    <row r="7" spans="1:13" ht="44.25" customHeight="1" x14ac:dyDescent="0.15">
      <c r="A7" s="44" t="str">
        <f>IF(入力!$C11="","",入力!$B$1)</f>
        <v/>
      </c>
      <c r="B7" s="31" t="str">
        <f>IF(入力!$C11="","",入力!C11)</f>
        <v/>
      </c>
      <c r="C7" s="32" t="str">
        <f>IF(入力!$C11="","",入力!D11)</f>
        <v/>
      </c>
      <c r="D7" s="32" t="str">
        <f>IF(入力!$C11="","",入力!E11)</f>
        <v/>
      </c>
      <c r="E7" s="31" t="str">
        <f>IF(入力!$C11="","",IF(OR(入力!F11=1,入力!F11="男"),"1 男","2 女"))</f>
        <v/>
      </c>
      <c r="F7" s="112" t="str">
        <f>IF(入力!$C11="","",IF(入力!H11=1,"A1 一般",IF(入力!H11=2,"A2 一般",IF(入力!H11=3,"B  生活習慣病",""))))</f>
        <v/>
      </c>
      <c r="G7" s="33" t="str">
        <f>IF(入力!$C11="","",入力!G11)</f>
        <v/>
      </c>
      <c r="H7" s="34" t="str">
        <f>IF(入力!C11="","","本人")</f>
        <v/>
      </c>
      <c r="I7" s="34" t="str">
        <f>IF(A7="","",IF(OR(入力!P11="医療機関へ確認ください",入力!P11="採取法が入っていません",入力!P11="男性です"),入力!P11,"済"))</f>
        <v/>
      </c>
      <c r="J7" s="35" t="str">
        <f>IF(入力!$C11="","",IF(入力!I11=1,"1 自己採取法",IF(入力!I11=2,"2 医師採取法",IF(入力!I11=3,"3 希望しない",""))))</f>
        <v/>
      </c>
      <c r="K7" s="36" t="str">
        <f>IF(入力!$C11="","",入力!K11)</f>
        <v/>
      </c>
      <c r="L7" s="37" t="str">
        <f>IF(入力!C11="","",入力!M11)</f>
        <v/>
      </c>
      <c r="M7" s="54" t="str">
        <f>IF(入力!C11="","",入力!L11)</f>
        <v/>
      </c>
    </row>
    <row r="8" spans="1:13" ht="44.25" customHeight="1" x14ac:dyDescent="0.15">
      <c r="A8" s="44" t="str">
        <f>IF(入力!$C12="","",入力!$B$1)</f>
        <v/>
      </c>
      <c r="B8" s="31" t="str">
        <f>IF(入力!$C12="","",入力!C12)</f>
        <v/>
      </c>
      <c r="C8" s="32" t="str">
        <f>IF(入力!$C12="","",入力!D12)</f>
        <v/>
      </c>
      <c r="D8" s="32" t="str">
        <f>IF(入力!$C12="","",入力!E12)</f>
        <v/>
      </c>
      <c r="E8" s="31" t="str">
        <f>IF(入力!$C12="","",IF(OR(入力!F12=1,入力!F12="男"),"1 男","2 女"))</f>
        <v/>
      </c>
      <c r="F8" s="112" t="str">
        <f>IF(入力!$C12="","",IF(入力!H12=1,"A1 一般",IF(入力!H12=2,"A2 一般",IF(入力!H12=3,"B  生活習慣病",""))))</f>
        <v/>
      </c>
      <c r="G8" s="33" t="str">
        <f>IF(入力!$C12="","",入力!G12)</f>
        <v/>
      </c>
      <c r="H8" s="34" t="str">
        <f>IF(入力!C12="","","本人")</f>
        <v/>
      </c>
      <c r="I8" s="34" t="str">
        <f>IF(A8="","",IF(OR(入力!P12="医療機関へ確認ください",入力!P12="採取法が入っていません",入力!P12="男性です"),入力!P12,"済"))</f>
        <v/>
      </c>
      <c r="J8" s="35" t="str">
        <f>IF(入力!$C12="","",IF(入力!I12=1,"1 自己採取法",IF(入力!I12=2,"2 医師採取法",IF(入力!I12=3,"3 希望しない",""))))</f>
        <v/>
      </c>
      <c r="K8" s="36" t="str">
        <f>IF(入力!$C12="","",入力!K12)</f>
        <v/>
      </c>
      <c r="L8" s="37" t="str">
        <f>IF(入力!C12="","",入力!M12)</f>
        <v/>
      </c>
      <c r="M8" s="54" t="str">
        <f>IF(入力!C12="","",入力!L12)</f>
        <v/>
      </c>
    </row>
    <row r="9" spans="1:13" ht="44.25" customHeight="1" x14ac:dyDescent="0.15">
      <c r="A9" s="44" t="str">
        <f>IF(入力!$C13="","",入力!$B$1)</f>
        <v/>
      </c>
      <c r="B9" s="31" t="str">
        <f>IF(入力!$C13="","",入力!C13)</f>
        <v/>
      </c>
      <c r="C9" s="32" t="str">
        <f>IF(入力!$C13="","",入力!D13)</f>
        <v/>
      </c>
      <c r="D9" s="32" t="str">
        <f>IF(入力!$C13="","",入力!E13)</f>
        <v/>
      </c>
      <c r="E9" s="31" t="str">
        <f>IF(入力!$C13="","",IF(OR(入力!F13=1,入力!F13="男"),"1 男","2 女"))</f>
        <v/>
      </c>
      <c r="F9" s="112" t="str">
        <f>IF(入力!$C13="","",IF(入力!H13=1,"A1 一般",IF(入力!H13=2,"A2 一般",IF(入力!H13=3,"B  生活習慣病",""))))</f>
        <v/>
      </c>
      <c r="G9" s="33" t="str">
        <f>IF(入力!$C13="","",入力!G13)</f>
        <v/>
      </c>
      <c r="H9" s="34" t="str">
        <f>IF(入力!C13="","","本人")</f>
        <v/>
      </c>
      <c r="I9" s="34" t="str">
        <f>IF(A9="","",IF(OR(入力!P13="医療機関へ確認ください",入力!P13="採取法が入っていません",入力!P13="男性です"),入力!P13,"済"))</f>
        <v/>
      </c>
      <c r="J9" s="35" t="str">
        <f>IF(入力!$C13="","",IF(入力!I13=1,"1 自己採取法",IF(入力!I13=2,"2 医師採取法",IF(入力!I13=3,"3 希望しない",""))))</f>
        <v/>
      </c>
      <c r="K9" s="36" t="str">
        <f>IF(入力!$C13="","",入力!K13)</f>
        <v/>
      </c>
      <c r="L9" s="37" t="str">
        <f>IF(入力!C13="","",入力!M13)</f>
        <v/>
      </c>
      <c r="M9" s="54" t="str">
        <f>IF(入力!C13="","",入力!L13)</f>
        <v/>
      </c>
    </row>
    <row r="10" spans="1:13" ht="44.25" customHeight="1" x14ac:dyDescent="0.15">
      <c r="A10" s="44" t="str">
        <f>IF(入力!$C14="","",入力!$B$1)</f>
        <v/>
      </c>
      <c r="B10" s="31" t="str">
        <f>IF(入力!$C14="","",入力!C14)</f>
        <v/>
      </c>
      <c r="C10" s="32" t="str">
        <f>IF(入力!$C14="","",入力!D14)</f>
        <v/>
      </c>
      <c r="D10" s="32" t="str">
        <f>IF(入力!$C14="","",入力!E14)</f>
        <v/>
      </c>
      <c r="E10" s="31" t="str">
        <f>IF(入力!$C14="","",IF(OR(入力!F14=1,入力!F14="男"),"1 男","2 女"))</f>
        <v/>
      </c>
      <c r="F10" s="112" t="str">
        <f>IF(入力!$C14="","",IF(入力!H14=1,"A1 一般",IF(入力!H14=2,"A2 一般",IF(入力!H14=3,"B  生活習慣病",""))))</f>
        <v/>
      </c>
      <c r="G10" s="33" t="str">
        <f>IF(入力!$C14="","",入力!G14)</f>
        <v/>
      </c>
      <c r="H10" s="34" t="str">
        <f>IF(入力!C14="","","本人")</f>
        <v/>
      </c>
      <c r="I10" s="34" t="str">
        <f>IF(A10="","",IF(OR(入力!P14="医療機関へ確認ください",入力!P14="採取法が入っていません",入力!P14="男性です"),入力!P14,"済"))</f>
        <v/>
      </c>
      <c r="J10" s="35" t="str">
        <f>IF(入力!$C14="","",IF(入力!I14=1,"1 自己採取法",IF(入力!I14=2,"2 医師採取法",IF(入力!I14=3,"3 希望しない",""))))</f>
        <v/>
      </c>
      <c r="K10" s="36" t="str">
        <f>IF(入力!$C14="","",入力!K14)</f>
        <v/>
      </c>
      <c r="L10" s="37" t="str">
        <f>IF(入力!C14="","",入力!M14)</f>
        <v/>
      </c>
      <c r="M10" s="54" t="str">
        <f>IF(入力!C14="","",入力!L14)</f>
        <v/>
      </c>
    </row>
    <row r="11" spans="1:13" ht="44.25" customHeight="1" x14ac:dyDescent="0.15">
      <c r="A11" s="44" t="str">
        <f>IF(入力!$C15="","",入力!$B$1)</f>
        <v/>
      </c>
      <c r="B11" s="31" t="str">
        <f>IF(入力!$C15="","",入力!C15)</f>
        <v/>
      </c>
      <c r="C11" s="32" t="str">
        <f>IF(入力!$C15="","",入力!D15)</f>
        <v/>
      </c>
      <c r="D11" s="32" t="str">
        <f>IF(入力!$C15="","",入力!E15)</f>
        <v/>
      </c>
      <c r="E11" s="31" t="str">
        <f>IF(入力!$C15="","",IF(OR(入力!F15=1,入力!F15="男"),"1 男","2 女"))</f>
        <v/>
      </c>
      <c r="F11" s="112" t="str">
        <f>IF(入力!$C15="","",IF(入力!H15=1,"A1 一般",IF(入力!H15=2,"A2 一般",IF(入力!H15=3,"B  生活習慣病",""))))</f>
        <v/>
      </c>
      <c r="G11" s="33" t="str">
        <f>IF(入力!$C15="","",入力!G15)</f>
        <v/>
      </c>
      <c r="H11" s="34" t="str">
        <f>IF(入力!C15="","","本人")</f>
        <v/>
      </c>
      <c r="I11" s="34" t="str">
        <f>IF(A11="","",IF(OR(入力!P15="医療機関へ確認ください",入力!P15="採取法が入っていません",入力!P15="男性です"),入力!P15,"済"))</f>
        <v/>
      </c>
      <c r="J11" s="35" t="str">
        <f>IF(入力!$C15="","",IF(入力!I15=1,"1 自己採取法",IF(入力!I15=2,"2 医師採取法",IF(入力!I15=3,"3 希望しない",""))))</f>
        <v/>
      </c>
      <c r="K11" s="36" t="str">
        <f>IF(入力!$C15="","",入力!K15)</f>
        <v/>
      </c>
      <c r="L11" s="37" t="str">
        <f>IF(入力!C15="","",入力!M15)</f>
        <v/>
      </c>
      <c r="M11" s="54" t="str">
        <f>IF(入力!C15="","",入力!L15)</f>
        <v/>
      </c>
    </row>
    <row r="12" spans="1:13" ht="44.25" customHeight="1" x14ac:dyDescent="0.15">
      <c r="A12" s="44" t="str">
        <f>IF(入力!$C16="","",入力!$B$1)</f>
        <v/>
      </c>
      <c r="B12" s="31" t="str">
        <f>IF(入力!$C16="","",入力!C16)</f>
        <v/>
      </c>
      <c r="C12" s="32" t="str">
        <f>IF(入力!$C16="","",入力!D16)</f>
        <v/>
      </c>
      <c r="D12" s="32" t="str">
        <f>IF(入力!$C16="","",入力!E16)</f>
        <v/>
      </c>
      <c r="E12" s="31" t="str">
        <f>IF(入力!$C16="","",IF(OR(入力!F16=1,入力!F16="男"),"1 男","2 女"))</f>
        <v/>
      </c>
      <c r="F12" s="112" t="str">
        <f>IF(入力!$C16="","",IF(入力!H16=1,"A1 一般",IF(入力!H16=2,"A2 一般",IF(入力!H16=3,"B  生活習慣病",""))))</f>
        <v/>
      </c>
      <c r="G12" s="33" t="str">
        <f>IF(入力!$C16="","",入力!G16)</f>
        <v/>
      </c>
      <c r="H12" s="34" t="str">
        <f>IF(入力!C16="","","本人")</f>
        <v/>
      </c>
      <c r="I12" s="34" t="str">
        <f>IF(A12="","",IF(OR(入力!P16="医療機関へ確認ください",入力!P16="採取法が入っていません",入力!P16="男性です"),入力!P16,"済"))</f>
        <v/>
      </c>
      <c r="J12" s="35" t="str">
        <f>IF(入力!$C16="","",IF(入力!I16=1,"1 自己採取法",IF(入力!I16=2,"2 医師採取法",IF(入力!I16=3,"3 希望しない",""))))</f>
        <v/>
      </c>
      <c r="K12" s="36" t="str">
        <f>IF(入力!$C16="","",入力!K16)</f>
        <v/>
      </c>
      <c r="L12" s="37" t="str">
        <f>IF(入力!C16="","",入力!M16)</f>
        <v/>
      </c>
      <c r="M12" s="54" t="str">
        <f>IF(入力!C16="","",入力!L16)</f>
        <v/>
      </c>
    </row>
    <row r="13" spans="1:13" ht="44.25" customHeight="1" x14ac:dyDescent="0.15">
      <c r="A13" s="44" t="str">
        <f>IF(入力!$C17="","",入力!$B$1)</f>
        <v/>
      </c>
      <c r="B13" s="31" t="str">
        <f>IF(入力!$C17="","",入力!C17)</f>
        <v/>
      </c>
      <c r="C13" s="32" t="str">
        <f>IF(入力!$C17="","",入力!D17)</f>
        <v/>
      </c>
      <c r="D13" s="32" t="str">
        <f>IF(入力!$C17="","",入力!E17)</f>
        <v/>
      </c>
      <c r="E13" s="31" t="str">
        <f>IF(入力!$C17="","",IF(OR(入力!F17=1,入力!F17="男"),"1 男","2 女"))</f>
        <v/>
      </c>
      <c r="F13" s="112" t="str">
        <f>IF(入力!$C17="","",IF(入力!H17=1,"A1 一般",IF(入力!H17=2,"A2 一般",IF(入力!H17=3,"B  生活習慣病",""))))</f>
        <v/>
      </c>
      <c r="G13" s="33" t="str">
        <f>IF(入力!$C17="","",入力!G17)</f>
        <v/>
      </c>
      <c r="H13" s="34" t="str">
        <f>IF(入力!C17="","","本人")</f>
        <v/>
      </c>
      <c r="I13" s="34" t="str">
        <f>IF(A13="","",IF(OR(入力!P17="医療機関へ確認ください",入力!P17="採取法が入っていません",入力!P17="男性です"),入力!P17,"済"))</f>
        <v/>
      </c>
      <c r="J13" s="35" t="str">
        <f>IF(入力!$C17="","",IF(入力!I17=1,"1 自己採取法",IF(入力!I17=2,"2 医師採取法",IF(入力!I17=3,"3 希望しない",""))))</f>
        <v/>
      </c>
      <c r="K13" s="36" t="str">
        <f>IF(入力!$C17="","",入力!K17)</f>
        <v/>
      </c>
      <c r="L13" s="37" t="str">
        <f>IF(入力!C17="","",入力!M17)</f>
        <v/>
      </c>
      <c r="M13" s="54" t="str">
        <f>IF(入力!C17="","",入力!L17)</f>
        <v/>
      </c>
    </row>
    <row r="14" spans="1:13" ht="44.25" customHeight="1" x14ac:dyDescent="0.15">
      <c r="A14" s="45" t="str">
        <f>IF(入力!$C18="","",入力!$B$1)</f>
        <v/>
      </c>
      <c r="B14" s="46" t="str">
        <f>IF(入力!$C18="","",入力!C18)</f>
        <v/>
      </c>
      <c r="C14" s="47" t="str">
        <f>IF(入力!$C18="","",入力!D18)</f>
        <v/>
      </c>
      <c r="D14" s="47" t="str">
        <f>IF(入力!$C18="","",入力!E18)</f>
        <v/>
      </c>
      <c r="E14" s="46" t="str">
        <f>IF(入力!$C18="","",IF(OR(入力!F18=1,入力!F18="男"),"1 男","2 女"))</f>
        <v/>
      </c>
      <c r="F14" s="113" t="str">
        <f>IF(入力!$C18="","",IF(入力!H18=1,"A1 一般",IF(入力!H18=2,"A2 一般",IF(入力!H18=3,"B  生活習慣病",""))))</f>
        <v/>
      </c>
      <c r="G14" s="48" t="str">
        <f>IF(入力!$C18="","",入力!G18)</f>
        <v/>
      </c>
      <c r="H14" s="49" t="str">
        <f>IF(入力!C18="","","本人")</f>
        <v/>
      </c>
      <c r="I14" s="49" t="str">
        <f>IF(A14="","",IF(OR(入力!P18="医療機関へ確認ください",入力!P18="採取法が入っていません",入力!P18="男性です"),入力!P18,"済"))</f>
        <v/>
      </c>
      <c r="J14" s="50" t="str">
        <f>IF(入力!$C18="","",IF(入力!I18=1,"1 自己採取法",IF(入力!I18=2,"2 医師採取法",IF(入力!I18=3,"3 希望しない",""))))</f>
        <v/>
      </c>
      <c r="K14" s="51" t="str">
        <f>IF(入力!$C18="","",入力!K18)</f>
        <v/>
      </c>
      <c r="L14" s="52" t="str">
        <f>IF(入力!C18="","",入力!M18)</f>
        <v/>
      </c>
      <c r="M14" s="55" t="str">
        <f>IF(入力!C18="","",入力!L18)</f>
        <v/>
      </c>
    </row>
    <row r="15" spans="1:13" ht="44.25" customHeight="1" x14ac:dyDescent="0.15">
      <c r="A15" s="100"/>
      <c r="B15" s="100"/>
      <c r="C15" s="101"/>
      <c r="D15" s="101"/>
      <c r="E15" s="100"/>
      <c r="F15" s="102"/>
      <c r="G15" s="103"/>
      <c r="H15" s="104"/>
      <c r="I15" s="104"/>
      <c r="J15" s="105"/>
      <c r="K15" s="106"/>
      <c r="L15" s="107"/>
      <c r="M15" s="108"/>
    </row>
    <row r="16" spans="1:13" s="98" customFormat="1" ht="26.25" customHeight="1" x14ac:dyDescent="0.15">
      <c r="A16" s="97" t="s">
        <v>29</v>
      </c>
      <c r="C16" s="98" t="s">
        <v>114</v>
      </c>
      <c r="H16" s="95" t="s">
        <v>109</v>
      </c>
      <c r="I16" s="95"/>
      <c r="L16" s="99"/>
    </row>
    <row r="17" spans="1:13" s="98" customFormat="1" ht="26.25" customHeight="1" x14ac:dyDescent="0.15">
      <c r="A17" s="97"/>
      <c r="C17" s="98" t="s">
        <v>30</v>
      </c>
      <c r="H17" s="95" t="s">
        <v>110</v>
      </c>
      <c r="I17" s="95"/>
      <c r="L17" s="99"/>
    </row>
    <row r="18" spans="1:13" s="98" customFormat="1" ht="26.25" customHeight="1" x14ac:dyDescent="0.15">
      <c r="B18" s="97"/>
      <c r="C18" s="98" t="s">
        <v>94</v>
      </c>
      <c r="H18" s="96" t="s">
        <v>111</v>
      </c>
      <c r="I18" s="96"/>
    </row>
    <row r="19" spans="1:13" ht="26.25" customHeight="1" x14ac:dyDescent="0.15"/>
    <row r="20" spans="1:13" ht="41.25" customHeight="1" x14ac:dyDescent="0.15">
      <c r="A20" s="131" t="str">
        <f>$A$1</f>
        <v>令和７年度　秋季会場別健診申込書</v>
      </c>
      <c r="B20" s="131"/>
      <c r="C20" s="131"/>
      <c r="D20" s="131"/>
      <c r="E20" s="131"/>
      <c r="F20" s="131"/>
      <c r="G20" s="11"/>
      <c r="H20" s="11"/>
      <c r="I20" s="11"/>
      <c r="J20" s="11"/>
      <c r="L20" s="13"/>
      <c r="M20" s="12">
        <f>M1+1</f>
        <v>2</v>
      </c>
    </row>
    <row r="21" spans="1:13" ht="48" customHeight="1" x14ac:dyDescent="0.15">
      <c r="A21" s="132" t="s">
        <v>0</v>
      </c>
      <c r="B21" s="132"/>
      <c r="C21" s="26" t="s">
        <v>33</v>
      </c>
      <c r="D21" s="132" t="s">
        <v>35</v>
      </c>
      <c r="E21" s="132"/>
      <c r="F21" s="132"/>
      <c r="G21" s="27" t="s">
        <v>1</v>
      </c>
      <c r="H21" s="133">
        <f>$H$2</f>
        <v>0</v>
      </c>
      <c r="I21" s="133"/>
      <c r="J21" s="133"/>
      <c r="K21" s="133"/>
      <c r="L21" s="134" t="str">
        <f>$L$2</f>
        <v>担 当 者　　</v>
      </c>
      <c r="M21" s="134"/>
    </row>
    <row r="22" spans="1:13" ht="48" customHeight="1" x14ac:dyDescent="0.15">
      <c r="A22" s="28" t="s">
        <v>2</v>
      </c>
      <c r="B22" s="29" t="str">
        <f>$B$3</f>
        <v/>
      </c>
      <c r="C22" s="14" t="s">
        <v>34</v>
      </c>
      <c r="D22" s="128" t="str">
        <f>$D$3</f>
        <v/>
      </c>
      <c r="E22" s="128"/>
      <c r="F22" s="128"/>
      <c r="G22" s="30" t="s">
        <v>3</v>
      </c>
      <c r="H22" s="129">
        <f>$H$3</f>
        <v>0</v>
      </c>
      <c r="I22" s="129"/>
      <c r="J22" s="129"/>
      <c r="K22" s="129"/>
      <c r="L22" s="130" t="str">
        <f>$L$3</f>
        <v>電話番号　　</v>
      </c>
      <c r="M22" s="130"/>
    </row>
    <row r="23" spans="1:13" ht="63" customHeight="1" x14ac:dyDescent="0.15">
      <c r="A23" s="38" t="s">
        <v>15</v>
      </c>
      <c r="B23" s="39" t="s">
        <v>16</v>
      </c>
      <c r="C23" s="39" t="s">
        <v>5</v>
      </c>
      <c r="D23" s="39" t="s">
        <v>14</v>
      </c>
      <c r="E23" s="40" t="s">
        <v>113</v>
      </c>
      <c r="F23" s="41" t="s">
        <v>122</v>
      </c>
      <c r="G23" s="39" t="s">
        <v>10</v>
      </c>
      <c r="H23" s="40" t="s">
        <v>31</v>
      </c>
      <c r="I23" s="41" t="s">
        <v>115</v>
      </c>
      <c r="J23" s="42" t="s">
        <v>112</v>
      </c>
      <c r="K23" s="40" t="s">
        <v>4</v>
      </c>
      <c r="L23" s="39" t="s">
        <v>22</v>
      </c>
      <c r="M23" s="43" t="s">
        <v>20</v>
      </c>
    </row>
    <row r="24" spans="1:13" ht="44.25" customHeight="1" x14ac:dyDescent="0.15">
      <c r="A24" s="44" t="str">
        <f>IF(入力!$C19="","",入力!$B$1)</f>
        <v/>
      </c>
      <c r="B24" s="31" t="str">
        <f>IF(入力!$C19="","",入力!C19)</f>
        <v/>
      </c>
      <c r="C24" s="32" t="str">
        <f>IF(入力!$C19="","",入力!D19)</f>
        <v/>
      </c>
      <c r="D24" s="32" t="str">
        <f>IF(入力!$C19="","",入力!E19)</f>
        <v/>
      </c>
      <c r="E24" s="31" t="str">
        <f>IF(入力!$C19="","",IF(OR(入力!F19=1,入力!F19="男"),"1 男","2 女"))</f>
        <v/>
      </c>
      <c r="F24" s="112" t="str">
        <f>IF(入力!$C19="","",IF(入力!H19=1,"A1 一般",IF(入力!H19=2,"A2 一般",IF(入力!H19=3,"B  生活習慣病",""))))</f>
        <v/>
      </c>
      <c r="G24" s="33" t="str">
        <f>IF(入力!$C19="","",入力!G19)</f>
        <v/>
      </c>
      <c r="H24" s="34" t="str">
        <f>IF(入力!C19="","","本人")</f>
        <v/>
      </c>
      <c r="I24" s="34" t="str">
        <f>IF(A24="","",IF(OR(入力!P19="医療機関へ確認ください",入力!P19="採取法が入っていません",入力!P19="男性です"),入力!P19,"済"))</f>
        <v/>
      </c>
      <c r="J24" s="35" t="str">
        <f>IF(入力!$C19="","",IF(入力!I19=1,"1 自己採取法",IF(入力!I19=2,"2 医師採取法",IF(入力!I19=3,"3 希望しない",""))))</f>
        <v/>
      </c>
      <c r="K24" s="36" t="str">
        <f>IF(入力!$C19="","",入力!K19)</f>
        <v/>
      </c>
      <c r="L24" s="37" t="str">
        <f>IF(入力!C19="","",入力!M19)</f>
        <v/>
      </c>
      <c r="M24" s="54" t="str">
        <f>IF(入力!C19="","",入力!L19)</f>
        <v/>
      </c>
    </row>
    <row r="25" spans="1:13" ht="44.25" customHeight="1" x14ac:dyDescent="0.15">
      <c r="A25" s="44" t="str">
        <f>IF(入力!$C20="","",入力!$B$1)</f>
        <v/>
      </c>
      <c r="B25" s="31" t="str">
        <f>IF(入力!$C20="","",入力!C20)</f>
        <v/>
      </c>
      <c r="C25" s="32" t="str">
        <f>IF(入力!$C20="","",入力!D20)</f>
        <v/>
      </c>
      <c r="D25" s="32" t="str">
        <f>IF(入力!$C20="","",入力!E20)</f>
        <v/>
      </c>
      <c r="E25" s="31" t="str">
        <f>IF(入力!$C20="","",IF(OR(入力!F20=1,入力!F20="男"),"1 男","2 女"))</f>
        <v/>
      </c>
      <c r="F25" s="112" t="str">
        <f>IF(入力!$C20="","",IF(入力!H20=1,"A1 一般",IF(入力!H20=2,"A2 一般",IF(入力!H20=3,"B  生活習慣病",""))))</f>
        <v/>
      </c>
      <c r="G25" s="33" t="str">
        <f>IF(入力!$C20="","",入力!G20)</f>
        <v/>
      </c>
      <c r="H25" s="34" t="str">
        <f>IF(入力!C20="","","本人")</f>
        <v/>
      </c>
      <c r="I25" s="34" t="str">
        <f>IF(A25="","",IF(OR(入力!P20="医療機関へ確認ください",入力!P20="採取法が入っていません",入力!P20="男性です"),入力!P20,"済"))</f>
        <v/>
      </c>
      <c r="J25" s="35" t="str">
        <f>IF(入力!$C20="","",IF(入力!I20=1,"1 自己採取法",IF(入力!I20=2,"2 医師採取法",IF(入力!I20=3,"3 希望しない",""))))</f>
        <v/>
      </c>
      <c r="K25" s="36" t="str">
        <f>IF(入力!$C20="","",入力!K20)</f>
        <v/>
      </c>
      <c r="L25" s="37" t="str">
        <f>IF(入力!C20="","",入力!M20)</f>
        <v/>
      </c>
      <c r="M25" s="54" t="str">
        <f>IF(入力!C20="","",入力!L20)</f>
        <v/>
      </c>
    </row>
    <row r="26" spans="1:13" ht="44.25" customHeight="1" x14ac:dyDescent="0.15">
      <c r="A26" s="44" t="str">
        <f>IF(入力!$C21="","",入力!$B$1)</f>
        <v/>
      </c>
      <c r="B26" s="31" t="str">
        <f>IF(入力!$C21="","",入力!C21)</f>
        <v/>
      </c>
      <c r="C26" s="32" t="str">
        <f>IF(入力!$C21="","",入力!D21)</f>
        <v/>
      </c>
      <c r="D26" s="32" t="str">
        <f>IF(入力!$C21="","",入力!E21)</f>
        <v/>
      </c>
      <c r="E26" s="31" t="str">
        <f>IF(入力!$C21="","",IF(OR(入力!F21=1,入力!F21="男"),"1 男","2 女"))</f>
        <v/>
      </c>
      <c r="F26" s="112" t="str">
        <f>IF(入力!$C21="","",IF(入力!H21=1,"A1 一般",IF(入力!H21=2,"A2 一般",IF(入力!H21=3,"B  生活習慣病",""))))</f>
        <v/>
      </c>
      <c r="G26" s="33" t="str">
        <f>IF(入力!$C21="","",入力!G21)</f>
        <v/>
      </c>
      <c r="H26" s="34" t="str">
        <f>IF(入力!C21="","","本人")</f>
        <v/>
      </c>
      <c r="I26" s="34" t="str">
        <f>IF(A26="","",IF(OR(入力!P21="医療機関へ確認ください",入力!P21="採取法が入っていません",入力!P21="男性です"),入力!P21,"済"))</f>
        <v/>
      </c>
      <c r="J26" s="35" t="str">
        <f>IF(入力!$C21="","",IF(入力!I21=1,"1 自己採取法",IF(入力!I21=2,"2 医師採取法",IF(入力!I21=3,"3 希望しない",""))))</f>
        <v/>
      </c>
      <c r="K26" s="36" t="str">
        <f>IF(入力!$C21="","",入力!K21)</f>
        <v/>
      </c>
      <c r="L26" s="37" t="str">
        <f>IF(入力!C21="","",入力!M21)</f>
        <v/>
      </c>
      <c r="M26" s="54" t="str">
        <f>IF(入力!C21="","",入力!L21)</f>
        <v/>
      </c>
    </row>
    <row r="27" spans="1:13" ht="44.25" customHeight="1" x14ac:dyDescent="0.15">
      <c r="A27" s="44" t="str">
        <f>IF(入力!$C22="","",入力!$B$1)</f>
        <v/>
      </c>
      <c r="B27" s="31" t="str">
        <f>IF(入力!$C22="","",入力!C22)</f>
        <v/>
      </c>
      <c r="C27" s="32" t="str">
        <f>IF(入力!$C22="","",入力!D22)</f>
        <v/>
      </c>
      <c r="D27" s="32" t="str">
        <f>IF(入力!$C22="","",入力!E22)</f>
        <v/>
      </c>
      <c r="E27" s="31" t="str">
        <f>IF(入力!$C22="","",IF(OR(入力!F22=1,入力!F22="男"),"1 男","2 女"))</f>
        <v/>
      </c>
      <c r="F27" s="112" t="str">
        <f>IF(入力!$C22="","",IF(入力!H22=1,"A1 一般",IF(入力!H22=2,"A2 一般",IF(入力!H22=3,"B  生活習慣病",""))))</f>
        <v/>
      </c>
      <c r="G27" s="33" t="str">
        <f>IF(入力!$C22="","",入力!G22)</f>
        <v/>
      </c>
      <c r="H27" s="34" t="str">
        <f>IF(入力!C22="","","本人")</f>
        <v/>
      </c>
      <c r="I27" s="34" t="str">
        <f>IF(A27="","",IF(OR(入力!P22="医療機関へ確認ください",入力!P22="採取法が入っていません",入力!P22="男性です"),入力!P22,"済"))</f>
        <v/>
      </c>
      <c r="J27" s="35" t="str">
        <f>IF(入力!$C22="","",IF(入力!I22=1,"1 自己採取法",IF(入力!I22=2,"2 医師採取法",IF(入力!I22=3,"3 希望しない",""))))</f>
        <v/>
      </c>
      <c r="K27" s="36" t="str">
        <f>IF(入力!$C22="","",入力!K22)</f>
        <v/>
      </c>
      <c r="L27" s="37" t="str">
        <f>IF(入力!C22="","",入力!M22)</f>
        <v/>
      </c>
      <c r="M27" s="54" t="str">
        <f>IF(入力!C22="","",入力!L22)</f>
        <v/>
      </c>
    </row>
    <row r="28" spans="1:13" ht="44.25" customHeight="1" x14ac:dyDescent="0.15">
      <c r="A28" s="44" t="str">
        <f>IF(入力!$C23="","",入力!$B$1)</f>
        <v/>
      </c>
      <c r="B28" s="31" t="str">
        <f>IF(入力!$C23="","",入力!C23)</f>
        <v/>
      </c>
      <c r="C28" s="32" t="str">
        <f>IF(入力!$C23="","",入力!D23)</f>
        <v/>
      </c>
      <c r="D28" s="32" t="str">
        <f>IF(入力!$C23="","",入力!E23)</f>
        <v/>
      </c>
      <c r="E28" s="31" t="str">
        <f>IF(入力!$C23="","",IF(OR(入力!F23=1,入力!F23="男"),"1 男","2 女"))</f>
        <v/>
      </c>
      <c r="F28" s="112" t="str">
        <f>IF(入力!$C23="","",IF(入力!H23=1,"A1 一般",IF(入力!H23=2,"A2 一般",IF(入力!H23=3,"B  生活習慣病",""))))</f>
        <v/>
      </c>
      <c r="G28" s="33" t="str">
        <f>IF(入力!$C23="","",入力!G23)</f>
        <v/>
      </c>
      <c r="H28" s="34" t="str">
        <f>IF(入力!C23="","","本人")</f>
        <v/>
      </c>
      <c r="I28" s="34" t="str">
        <f>IF(A28="","",IF(OR(入力!P23="医療機関へ確認ください",入力!P23="採取法が入っていません",入力!P23="男性です"),入力!P23,"済"))</f>
        <v/>
      </c>
      <c r="J28" s="35" t="str">
        <f>IF(入力!$C23="","",IF(入力!I23=1,"1 自己採取法",IF(入力!I23=2,"2 医師採取法",IF(入力!I23=3,"3 希望しない",""))))</f>
        <v/>
      </c>
      <c r="K28" s="36" t="str">
        <f>IF(入力!$C23="","",入力!K23)</f>
        <v/>
      </c>
      <c r="L28" s="37" t="str">
        <f>IF(入力!C23="","",入力!M23)</f>
        <v/>
      </c>
      <c r="M28" s="54" t="str">
        <f>IF(入力!C23="","",入力!L23)</f>
        <v/>
      </c>
    </row>
    <row r="29" spans="1:13" ht="44.25" customHeight="1" x14ac:dyDescent="0.15">
      <c r="A29" s="44" t="str">
        <f>IF(入力!$C24="","",入力!$B$1)</f>
        <v/>
      </c>
      <c r="B29" s="31" t="str">
        <f>IF(入力!$C24="","",入力!C24)</f>
        <v/>
      </c>
      <c r="C29" s="32" t="str">
        <f>IF(入力!$C24="","",入力!D24)</f>
        <v/>
      </c>
      <c r="D29" s="32" t="str">
        <f>IF(入力!$C24="","",入力!E24)</f>
        <v/>
      </c>
      <c r="E29" s="31" t="str">
        <f>IF(入力!$C24="","",IF(OR(入力!F24=1,入力!F24="男"),"1 男","2 女"))</f>
        <v/>
      </c>
      <c r="F29" s="112" t="str">
        <f>IF(入力!$C24="","",IF(入力!H24=1,"A1 一般",IF(入力!H24=2,"A2 一般",IF(入力!H24=3,"B  生活習慣病",""))))</f>
        <v/>
      </c>
      <c r="G29" s="33" t="str">
        <f>IF(入力!$C24="","",入力!G24)</f>
        <v/>
      </c>
      <c r="H29" s="34" t="str">
        <f>IF(入力!C24="","","本人")</f>
        <v/>
      </c>
      <c r="I29" s="34" t="str">
        <f>IF(A29="","",IF(OR(入力!P24="医療機関へ確認ください",入力!P24="採取法が入っていません",入力!P24="男性です"),入力!P24,"済"))</f>
        <v/>
      </c>
      <c r="J29" s="35" t="str">
        <f>IF(入力!$C24="","",IF(入力!I24=1,"1 自己採取法",IF(入力!I24=2,"2 医師採取法",IF(入力!I24=3,"3 希望しない",""))))</f>
        <v/>
      </c>
      <c r="K29" s="36" t="str">
        <f>IF(入力!$C24="","",入力!K24)</f>
        <v/>
      </c>
      <c r="L29" s="37" t="str">
        <f>IF(入力!C24="","",入力!M24)</f>
        <v/>
      </c>
      <c r="M29" s="54" t="str">
        <f>IF(入力!C24="","",入力!L24)</f>
        <v/>
      </c>
    </row>
    <row r="30" spans="1:13" ht="44.25" customHeight="1" x14ac:dyDescent="0.15">
      <c r="A30" s="44" t="str">
        <f>IF(入力!$C25="","",入力!$B$1)</f>
        <v/>
      </c>
      <c r="B30" s="31" t="str">
        <f>IF(入力!$C25="","",入力!C25)</f>
        <v/>
      </c>
      <c r="C30" s="32" t="str">
        <f>IF(入力!$C25="","",入力!D25)</f>
        <v/>
      </c>
      <c r="D30" s="32" t="str">
        <f>IF(入力!$C25="","",入力!E25)</f>
        <v/>
      </c>
      <c r="E30" s="31" t="str">
        <f>IF(入力!$C25="","",IF(OR(入力!F25=1,入力!F25="男"),"1 男","2 女"))</f>
        <v/>
      </c>
      <c r="F30" s="112" t="str">
        <f>IF(入力!$C25="","",IF(入力!H25=1,"A1 一般",IF(入力!H25=2,"A2 一般",IF(入力!H25=3,"B  生活習慣病",""))))</f>
        <v/>
      </c>
      <c r="G30" s="33" t="str">
        <f>IF(入力!$C25="","",入力!G25)</f>
        <v/>
      </c>
      <c r="H30" s="34" t="str">
        <f>IF(入力!C25="","","本人")</f>
        <v/>
      </c>
      <c r="I30" s="34" t="str">
        <f>IF(A30="","",IF(OR(入力!P25="医療機関へ確認ください",入力!P25="採取法が入っていません",入力!P25="男性です"),入力!P25,"済"))</f>
        <v/>
      </c>
      <c r="J30" s="35" t="str">
        <f>IF(入力!$C25="","",IF(入力!I25=1,"1 自己採取法",IF(入力!I25=2,"2 医師採取法",IF(入力!I25=3,"3 希望しない",""))))</f>
        <v/>
      </c>
      <c r="K30" s="36" t="str">
        <f>IF(入力!$C25="","",入力!K25)</f>
        <v/>
      </c>
      <c r="L30" s="37" t="str">
        <f>IF(入力!C25="","",入力!M25)</f>
        <v/>
      </c>
      <c r="M30" s="54" t="str">
        <f>IF(入力!C25="","",入力!L25)</f>
        <v/>
      </c>
    </row>
    <row r="31" spans="1:13" ht="44.25" customHeight="1" x14ac:dyDescent="0.15">
      <c r="A31" s="44" t="str">
        <f>IF(入力!$C26="","",入力!$B$1)</f>
        <v/>
      </c>
      <c r="B31" s="31" t="str">
        <f>IF(入力!$C26="","",入力!C26)</f>
        <v/>
      </c>
      <c r="C31" s="32" t="str">
        <f>IF(入力!$C26="","",入力!D26)</f>
        <v/>
      </c>
      <c r="D31" s="32" t="str">
        <f>IF(入力!$C26="","",入力!E26)</f>
        <v/>
      </c>
      <c r="E31" s="31" t="str">
        <f>IF(入力!$C26="","",IF(OR(入力!F26=1,入力!F26="男"),"1 男","2 女"))</f>
        <v/>
      </c>
      <c r="F31" s="112" t="str">
        <f>IF(入力!$C26="","",IF(入力!H26=1,"A1 一般",IF(入力!H26=2,"A2 一般",IF(入力!H26=3,"B  生活習慣病",""))))</f>
        <v/>
      </c>
      <c r="G31" s="33" t="str">
        <f>IF(入力!$C26="","",入力!G26)</f>
        <v/>
      </c>
      <c r="H31" s="34" t="str">
        <f>IF(入力!C26="","","本人")</f>
        <v/>
      </c>
      <c r="I31" s="34" t="str">
        <f>IF(A31="","",IF(OR(入力!P26="医療機関へ確認ください",入力!P26="採取法が入っていません",入力!P26="男性です"),入力!P26,"済"))</f>
        <v/>
      </c>
      <c r="J31" s="35" t="str">
        <f>IF(入力!$C26="","",IF(入力!I26=1,"1 自己採取法",IF(入力!I26=2,"2 医師採取法",IF(入力!I26=3,"3 希望しない",""))))</f>
        <v/>
      </c>
      <c r="K31" s="36" t="str">
        <f>IF(入力!$C26="","",入力!K26)</f>
        <v/>
      </c>
      <c r="L31" s="37" t="str">
        <f>IF(入力!C26="","",入力!M26)</f>
        <v/>
      </c>
      <c r="M31" s="54" t="str">
        <f>IF(入力!C26="","",入力!L26)</f>
        <v/>
      </c>
    </row>
    <row r="32" spans="1:13" ht="44.25" customHeight="1" x14ac:dyDescent="0.15">
      <c r="A32" s="44" t="str">
        <f>IF(入力!$C27="","",入力!$B$1)</f>
        <v/>
      </c>
      <c r="B32" s="31" t="str">
        <f>IF(入力!$C27="","",入力!C27)</f>
        <v/>
      </c>
      <c r="C32" s="32" t="str">
        <f>IF(入力!$C27="","",入力!D27)</f>
        <v/>
      </c>
      <c r="D32" s="32" t="str">
        <f>IF(入力!$C27="","",入力!E27)</f>
        <v/>
      </c>
      <c r="E32" s="31" t="str">
        <f>IF(入力!$C27="","",IF(OR(入力!F27=1,入力!F27="男"),"1 男","2 女"))</f>
        <v/>
      </c>
      <c r="F32" s="112" t="str">
        <f>IF(入力!$C27="","",IF(入力!H27=1,"A1 一般",IF(入力!H27=2,"A2 一般",IF(入力!H27=3,"B  生活習慣病",""))))</f>
        <v/>
      </c>
      <c r="G32" s="33" t="str">
        <f>IF(入力!$C27="","",入力!G27)</f>
        <v/>
      </c>
      <c r="H32" s="34" t="str">
        <f>IF(入力!C27="","","本人")</f>
        <v/>
      </c>
      <c r="I32" s="34" t="str">
        <f>IF(A32="","",IF(OR(入力!P27="医療機関へ確認ください",入力!P27="採取法が入っていません",入力!P27="男性です"),入力!P27,"済"))</f>
        <v/>
      </c>
      <c r="J32" s="35" t="str">
        <f>IF(入力!$C27="","",IF(入力!I27=1,"1 自己採取法",IF(入力!I27=2,"2 医師採取法",IF(入力!I27=3,"3 希望しない",""))))</f>
        <v/>
      </c>
      <c r="K32" s="36" t="str">
        <f>IF(入力!$C27="","",入力!K27)</f>
        <v/>
      </c>
      <c r="L32" s="37" t="str">
        <f>IF(入力!C27="","",入力!M27)</f>
        <v/>
      </c>
      <c r="M32" s="54" t="str">
        <f>IF(入力!C27="","",入力!L27)</f>
        <v/>
      </c>
    </row>
    <row r="33" spans="1:13" ht="44.25" customHeight="1" x14ac:dyDescent="0.15">
      <c r="A33" s="45" t="str">
        <f>IF(入力!$C28="","",入力!$B$1)</f>
        <v/>
      </c>
      <c r="B33" s="46" t="str">
        <f>IF(入力!$C28="","",入力!C28)</f>
        <v/>
      </c>
      <c r="C33" s="47" t="str">
        <f>IF(入力!$C28="","",入力!D28)</f>
        <v/>
      </c>
      <c r="D33" s="47" t="str">
        <f>IF(入力!$C28="","",入力!E28)</f>
        <v/>
      </c>
      <c r="E33" s="46" t="str">
        <f>IF(入力!$C28="","",IF(OR(入力!F28=1,入力!F28="男"),"1 男","2 女"))</f>
        <v/>
      </c>
      <c r="F33" s="113" t="str">
        <f>IF(入力!$C28="","",IF(入力!H28=1,"A1 一般",IF(入力!H28=2,"A2 一般",IF(入力!H28=3,"B  生活習慣病",""))))</f>
        <v/>
      </c>
      <c r="G33" s="48" t="str">
        <f>IF(入力!$C28="","",入力!G28)</f>
        <v/>
      </c>
      <c r="H33" s="49" t="str">
        <f>IF(入力!C28="","","本人")</f>
        <v/>
      </c>
      <c r="I33" s="49" t="str">
        <f>IF(A33="","",IF(OR(入力!P28="医療機関へ確認ください",入力!P28="採取法が入っていません",入力!P28="男性です"),入力!P28,"済"))</f>
        <v/>
      </c>
      <c r="J33" s="50" t="str">
        <f>IF(入力!$C28="","",IF(入力!I28=1,"1 自己採取法",IF(入力!I28=2,"2 医師採取法",IF(入力!I28=3,"3 希望しない",""))))</f>
        <v/>
      </c>
      <c r="K33" s="51" t="str">
        <f>IF(入力!$C28="","",入力!K28)</f>
        <v/>
      </c>
      <c r="L33" s="52" t="str">
        <f>IF(入力!C28="","",入力!M28)</f>
        <v/>
      </c>
      <c r="M33" s="55" t="str">
        <f>IF(入力!C28="","",入力!L28)</f>
        <v/>
      </c>
    </row>
    <row r="34" spans="1:13" ht="44.25" customHeight="1" x14ac:dyDescent="0.15">
      <c r="A34" s="100"/>
      <c r="B34" s="100"/>
      <c r="C34" s="101"/>
      <c r="D34" s="101"/>
      <c r="E34" s="100"/>
      <c r="F34" s="102"/>
      <c r="G34" s="103"/>
      <c r="H34" s="104"/>
      <c r="I34" s="104"/>
      <c r="J34" s="105"/>
      <c r="K34" s="106"/>
      <c r="L34" s="107"/>
      <c r="M34" s="108"/>
    </row>
    <row r="35" spans="1:13" s="98" customFormat="1" ht="26.25" customHeight="1" x14ac:dyDescent="0.15">
      <c r="A35" s="97" t="s">
        <v>29</v>
      </c>
      <c r="C35" s="98" t="s">
        <v>114</v>
      </c>
      <c r="H35" s="95" t="s">
        <v>109</v>
      </c>
      <c r="I35" s="95"/>
      <c r="L35" s="99"/>
    </row>
    <row r="36" spans="1:13" s="98" customFormat="1" ht="26.25" customHeight="1" x14ac:dyDescent="0.15">
      <c r="A36" s="97"/>
      <c r="C36" s="98" t="s">
        <v>30</v>
      </c>
      <c r="H36" s="95" t="s">
        <v>110</v>
      </c>
      <c r="I36" s="95"/>
      <c r="L36" s="99"/>
    </row>
    <row r="37" spans="1:13" s="98" customFormat="1" ht="26.25" customHeight="1" x14ac:dyDescent="0.15">
      <c r="B37" s="97"/>
      <c r="C37" s="98" t="s">
        <v>94</v>
      </c>
      <c r="H37" s="96" t="str">
        <f>H18</f>
        <v>⑤　申込締切日は、令和７年９月１９日（金）必着。＜ＦＡＸ不可＞</v>
      </c>
      <c r="I37" s="96"/>
    </row>
    <row r="38" spans="1:13" ht="26.25" customHeight="1" x14ac:dyDescent="0.15"/>
    <row r="39" spans="1:13" ht="41.25" customHeight="1" x14ac:dyDescent="0.15">
      <c r="A39" s="131" t="str">
        <f>$A$1</f>
        <v>令和７年度　秋季会場別健診申込書</v>
      </c>
      <c r="B39" s="131"/>
      <c r="C39" s="131"/>
      <c r="D39" s="131"/>
      <c r="E39" s="131"/>
      <c r="F39" s="131"/>
      <c r="G39" s="11"/>
      <c r="H39" s="11"/>
      <c r="I39" s="11"/>
      <c r="J39" s="11"/>
      <c r="L39" s="13"/>
      <c r="M39" s="12">
        <f>M20+1</f>
        <v>3</v>
      </c>
    </row>
    <row r="40" spans="1:13" ht="48" customHeight="1" x14ac:dyDescent="0.15">
      <c r="A40" s="132" t="s">
        <v>0</v>
      </c>
      <c r="B40" s="132"/>
      <c r="C40" s="26" t="s">
        <v>33</v>
      </c>
      <c r="D40" s="132" t="s">
        <v>35</v>
      </c>
      <c r="E40" s="132"/>
      <c r="F40" s="132"/>
      <c r="G40" s="27" t="s">
        <v>1</v>
      </c>
      <c r="H40" s="133">
        <f>$H$2</f>
        <v>0</v>
      </c>
      <c r="I40" s="133"/>
      <c r="J40" s="133"/>
      <c r="K40" s="133"/>
      <c r="L40" s="134" t="str">
        <f>$L$2</f>
        <v>担 当 者　　</v>
      </c>
      <c r="M40" s="134"/>
    </row>
    <row r="41" spans="1:13" ht="48" customHeight="1" x14ac:dyDescent="0.15">
      <c r="A41" s="28" t="s">
        <v>2</v>
      </c>
      <c r="B41" s="29" t="str">
        <f>$B$3</f>
        <v/>
      </c>
      <c r="C41" s="14" t="s">
        <v>34</v>
      </c>
      <c r="D41" s="128" t="str">
        <f>$D$3</f>
        <v/>
      </c>
      <c r="E41" s="128"/>
      <c r="F41" s="128"/>
      <c r="G41" s="30" t="s">
        <v>3</v>
      </c>
      <c r="H41" s="129">
        <f>$H$3</f>
        <v>0</v>
      </c>
      <c r="I41" s="129"/>
      <c r="J41" s="129"/>
      <c r="K41" s="129"/>
      <c r="L41" s="130" t="str">
        <f>$L$3</f>
        <v>電話番号　　</v>
      </c>
      <c r="M41" s="130"/>
    </row>
    <row r="42" spans="1:13" ht="63" customHeight="1" x14ac:dyDescent="0.15">
      <c r="A42" s="38" t="s">
        <v>15</v>
      </c>
      <c r="B42" s="39" t="s">
        <v>16</v>
      </c>
      <c r="C42" s="39" t="s">
        <v>5</v>
      </c>
      <c r="D42" s="39" t="s">
        <v>14</v>
      </c>
      <c r="E42" s="40" t="s">
        <v>113</v>
      </c>
      <c r="F42" s="41" t="s">
        <v>122</v>
      </c>
      <c r="G42" s="39" t="s">
        <v>10</v>
      </c>
      <c r="H42" s="40" t="s">
        <v>31</v>
      </c>
      <c r="I42" s="41" t="s">
        <v>115</v>
      </c>
      <c r="J42" s="42" t="s">
        <v>112</v>
      </c>
      <c r="K42" s="40" t="s">
        <v>4</v>
      </c>
      <c r="L42" s="39" t="s">
        <v>22</v>
      </c>
      <c r="M42" s="43" t="s">
        <v>20</v>
      </c>
    </row>
    <row r="43" spans="1:13" ht="44.25" customHeight="1" x14ac:dyDescent="0.15">
      <c r="A43" s="44" t="str">
        <f>IF(入力!$C29="","",入力!$B$1)</f>
        <v/>
      </c>
      <c r="B43" s="31" t="str">
        <f>IF(入力!$C29="","",入力!C29)</f>
        <v/>
      </c>
      <c r="C43" s="32" t="str">
        <f>IF(入力!$C29="","",入力!D29)</f>
        <v/>
      </c>
      <c r="D43" s="32" t="str">
        <f>IF(入力!$C29="","",入力!E29)</f>
        <v/>
      </c>
      <c r="E43" s="31" t="str">
        <f>IF(入力!$C29="","",IF(OR(入力!F29=1,入力!F29="男"),"1 男","2 女"))</f>
        <v/>
      </c>
      <c r="F43" s="112" t="str">
        <f>IF(入力!$C29="","",IF(入力!H29=1,"A1 一般",IF(入力!H29=2,"A2 一般",IF(入力!H29=3,"B  生活習慣病",""))))</f>
        <v/>
      </c>
      <c r="G43" s="33" t="str">
        <f>IF(入力!$C29="","",入力!G29)</f>
        <v/>
      </c>
      <c r="H43" s="34" t="str">
        <f>IF(入力!C29="","","本人")</f>
        <v/>
      </c>
      <c r="I43" s="34" t="str">
        <f>IF(A43="","",IF(OR(入力!P29="医療機関へ確認ください",入力!P29="採取法が入っていません",入力!P29="男性です"),入力!P29,"済"))</f>
        <v/>
      </c>
      <c r="J43" s="35" t="str">
        <f>IF(入力!$C29="","",IF(入力!I29=1,"1 自己採取法",IF(入力!I29=2,"2 医師採取法",IF(入力!I29=3,"3 希望しない",""))))</f>
        <v/>
      </c>
      <c r="K43" s="36" t="str">
        <f>IF(入力!$C29="","",入力!K29)</f>
        <v/>
      </c>
      <c r="L43" s="37" t="str">
        <f>IF(入力!C29="","",入力!M29)</f>
        <v/>
      </c>
      <c r="M43" s="54" t="str">
        <f>IF(入力!C29="","",入力!L29)</f>
        <v/>
      </c>
    </row>
    <row r="44" spans="1:13" ht="44.25" customHeight="1" x14ac:dyDescent="0.15">
      <c r="A44" s="44" t="str">
        <f>IF(入力!$C30="","",入力!$B$1)</f>
        <v/>
      </c>
      <c r="B44" s="31" t="str">
        <f>IF(入力!$C30="","",入力!C30)</f>
        <v/>
      </c>
      <c r="C44" s="32" t="str">
        <f>IF(入力!$C30="","",入力!D30)</f>
        <v/>
      </c>
      <c r="D44" s="32" t="str">
        <f>IF(入力!$C30="","",入力!E30)</f>
        <v/>
      </c>
      <c r="E44" s="31" t="str">
        <f>IF(入力!$C30="","",IF(OR(入力!F30=1,入力!F30="男"),"1 男","2 女"))</f>
        <v/>
      </c>
      <c r="F44" s="112" t="str">
        <f>IF(入力!$C30="","",IF(入力!H30=1,"A1 一般",IF(入力!H30=2,"A2 一般",IF(入力!H30=3,"B  生活習慣病",""))))</f>
        <v/>
      </c>
      <c r="G44" s="33" t="str">
        <f>IF(入力!$C30="","",入力!G30)</f>
        <v/>
      </c>
      <c r="H44" s="34" t="str">
        <f>IF(入力!C30="","","本人")</f>
        <v/>
      </c>
      <c r="I44" s="34" t="str">
        <f>IF(A44="","",IF(OR(入力!P30="医療機関へ確認ください",入力!P30="採取法が入っていません",入力!P30="男性です"),入力!P30,"済"))</f>
        <v/>
      </c>
      <c r="J44" s="35" t="str">
        <f>IF(入力!$C30="","",IF(入力!I30=1,"1 自己採取法",IF(入力!I30=2,"2 医師採取法",IF(入力!I30=3,"3 希望しない",""))))</f>
        <v/>
      </c>
      <c r="K44" s="36" t="str">
        <f>IF(入力!$C30="","",入力!K30)</f>
        <v/>
      </c>
      <c r="L44" s="37" t="str">
        <f>IF(入力!C30="","",入力!M30)</f>
        <v/>
      </c>
      <c r="M44" s="54" t="str">
        <f>IF(入力!C30="","",入力!L30)</f>
        <v/>
      </c>
    </row>
    <row r="45" spans="1:13" ht="44.25" customHeight="1" x14ac:dyDescent="0.15">
      <c r="A45" s="44" t="str">
        <f>IF(入力!$C31="","",入力!$B$1)</f>
        <v/>
      </c>
      <c r="B45" s="31" t="str">
        <f>IF(入力!$C31="","",入力!C31)</f>
        <v/>
      </c>
      <c r="C45" s="32" t="str">
        <f>IF(入力!$C31="","",入力!D31)</f>
        <v/>
      </c>
      <c r="D45" s="32" t="str">
        <f>IF(入力!$C31="","",入力!E31)</f>
        <v/>
      </c>
      <c r="E45" s="31" t="str">
        <f>IF(入力!$C31="","",IF(OR(入力!F31=1,入力!F31="男"),"1 男","2 女"))</f>
        <v/>
      </c>
      <c r="F45" s="112" t="str">
        <f>IF(入力!$C31="","",IF(入力!H31=1,"A1 一般",IF(入力!H31=2,"A2 一般",IF(入力!H31=3,"B  生活習慣病",""))))</f>
        <v/>
      </c>
      <c r="G45" s="33" t="str">
        <f>IF(入力!$C31="","",入力!G31)</f>
        <v/>
      </c>
      <c r="H45" s="34" t="str">
        <f>IF(入力!C31="","","本人")</f>
        <v/>
      </c>
      <c r="I45" s="34" t="str">
        <f>IF(A45="","",IF(OR(入力!P31="医療機関へ確認ください",入力!P31="採取法が入っていません",入力!P31="男性です"),入力!P31,"済"))</f>
        <v/>
      </c>
      <c r="J45" s="35" t="str">
        <f>IF(入力!$C31="","",IF(入力!I31=1,"1 自己採取法",IF(入力!I31=2,"2 医師採取法",IF(入力!I31=3,"3 希望しない",""))))</f>
        <v/>
      </c>
      <c r="K45" s="36" t="str">
        <f>IF(入力!$C31="","",入力!K31)</f>
        <v/>
      </c>
      <c r="L45" s="37" t="str">
        <f>IF(入力!C31="","",入力!M31)</f>
        <v/>
      </c>
      <c r="M45" s="54" t="str">
        <f>IF(入力!C31="","",入力!L31)</f>
        <v/>
      </c>
    </row>
    <row r="46" spans="1:13" ht="44.25" customHeight="1" x14ac:dyDescent="0.15">
      <c r="A46" s="44" t="str">
        <f>IF(入力!$C32="","",入力!$B$1)</f>
        <v/>
      </c>
      <c r="B46" s="31" t="str">
        <f>IF(入力!$C32="","",入力!C32)</f>
        <v/>
      </c>
      <c r="C46" s="32" t="str">
        <f>IF(入力!$C32="","",入力!D32)</f>
        <v/>
      </c>
      <c r="D46" s="32" t="str">
        <f>IF(入力!$C32="","",入力!E32)</f>
        <v/>
      </c>
      <c r="E46" s="31" t="str">
        <f>IF(入力!$C32="","",IF(OR(入力!F32=1,入力!F32="男"),"1 男","2 女"))</f>
        <v/>
      </c>
      <c r="F46" s="112" t="str">
        <f>IF(入力!$C32="","",IF(入力!H32=1,"A1 一般",IF(入力!H32=2,"A2 一般",IF(入力!H32=3,"B  生活習慣病",""))))</f>
        <v/>
      </c>
      <c r="G46" s="33" t="str">
        <f>IF(入力!$C32="","",入力!G32)</f>
        <v/>
      </c>
      <c r="H46" s="34" t="str">
        <f>IF(入力!C32="","","本人")</f>
        <v/>
      </c>
      <c r="I46" s="34" t="str">
        <f>IF(A46="","",IF(OR(入力!P32="医療機関へ確認ください",入力!P32="採取法が入っていません",入力!P32="男性です"),入力!P32,"済"))</f>
        <v/>
      </c>
      <c r="J46" s="35" t="str">
        <f>IF(入力!$C32="","",IF(入力!I32=1,"1 自己採取法",IF(入力!I32=2,"2 医師採取法",IF(入力!I32=3,"3 希望しない",""))))</f>
        <v/>
      </c>
      <c r="K46" s="36" t="str">
        <f>IF(入力!$C32="","",入力!K32)</f>
        <v/>
      </c>
      <c r="L46" s="37" t="str">
        <f>IF(入力!C32="","",入力!M32)</f>
        <v/>
      </c>
      <c r="M46" s="54" t="str">
        <f>IF(入力!C32="","",入力!L32)</f>
        <v/>
      </c>
    </row>
    <row r="47" spans="1:13" ht="44.25" customHeight="1" x14ac:dyDescent="0.15">
      <c r="A47" s="44" t="str">
        <f>IF(入力!$C33="","",入力!$B$1)</f>
        <v/>
      </c>
      <c r="B47" s="31" t="str">
        <f>IF(入力!$C33="","",入力!C33)</f>
        <v/>
      </c>
      <c r="C47" s="32" t="str">
        <f>IF(入力!$C33="","",入力!D33)</f>
        <v/>
      </c>
      <c r="D47" s="32" t="str">
        <f>IF(入力!$C33="","",入力!E33)</f>
        <v/>
      </c>
      <c r="E47" s="31" t="str">
        <f>IF(入力!$C33="","",IF(OR(入力!F33=1,入力!F33="男"),"1 男","2 女"))</f>
        <v/>
      </c>
      <c r="F47" s="112" t="str">
        <f>IF(入力!$C33="","",IF(入力!H33=1,"A1 一般",IF(入力!H33=2,"A2 一般",IF(入力!H33=3,"B  生活習慣病",""))))</f>
        <v/>
      </c>
      <c r="G47" s="33" t="str">
        <f>IF(入力!$C33="","",入力!G33)</f>
        <v/>
      </c>
      <c r="H47" s="34" t="str">
        <f>IF(入力!C33="","","本人")</f>
        <v/>
      </c>
      <c r="I47" s="34" t="str">
        <f>IF(A47="","",IF(OR(入力!P33="医療機関へ確認ください",入力!P33="採取法が入っていません",入力!P33="男性です"),入力!P33,"済"))</f>
        <v/>
      </c>
      <c r="J47" s="35" t="str">
        <f>IF(入力!$C33="","",IF(入力!I33=1,"1 自己採取法",IF(入力!I33=2,"2 医師採取法",IF(入力!I33=3,"3 希望しない",""))))</f>
        <v/>
      </c>
      <c r="K47" s="36" t="str">
        <f>IF(入力!$C33="","",入力!K33)</f>
        <v/>
      </c>
      <c r="L47" s="37" t="str">
        <f>IF(入力!C33="","",入力!M33)</f>
        <v/>
      </c>
      <c r="M47" s="54" t="str">
        <f>IF(入力!C33="","",入力!L33)</f>
        <v/>
      </c>
    </row>
    <row r="48" spans="1:13" ht="44.25" customHeight="1" x14ac:dyDescent="0.15">
      <c r="A48" s="44" t="str">
        <f>IF(入力!$C34="","",入力!$B$1)</f>
        <v/>
      </c>
      <c r="B48" s="31" t="str">
        <f>IF(入力!$C34="","",入力!C34)</f>
        <v/>
      </c>
      <c r="C48" s="32" t="str">
        <f>IF(入力!$C34="","",入力!D34)</f>
        <v/>
      </c>
      <c r="D48" s="32" t="str">
        <f>IF(入力!$C34="","",入力!E34)</f>
        <v/>
      </c>
      <c r="E48" s="31" t="str">
        <f>IF(入力!$C34="","",IF(OR(入力!F34=1,入力!F34="男"),"1 男","2 女"))</f>
        <v/>
      </c>
      <c r="F48" s="112" t="str">
        <f>IF(入力!$C34="","",IF(入力!H34=1,"A1 一般",IF(入力!H34=2,"A2 一般",IF(入力!H34=3,"B  生活習慣病",""))))</f>
        <v/>
      </c>
      <c r="G48" s="33" t="str">
        <f>IF(入力!$C34="","",入力!G34)</f>
        <v/>
      </c>
      <c r="H48" s="34" t="str">
        <f>IF(入力!C34="","","本人")</f>
        <v/>
      </c>
      <c r="I48" s="34" t="str">
        <f>IF(A48="","",IF(OR(入力!P34="医療機関へ確認ください",入力!P34="採取法が入っていません",入力!P34="男性です"),入力!P34,"済"))</f>
        <v/>
      </c>
      <c r="J48" s="35" t="str">
        <f>IF(入力!$C34="","",IF(入力!I34=1,"1 自己採取法",IF(入力!I34=2,"2 医師採取法",IF(入力!I34=3,"3 希望しない",""))))</f>
        <v/>
      </c>
      <c r="K48" s="36" t="str">
        <f>IF(入力!$C34="","",入力!K34)</f>
        <v/>
      </c>
      <c r="L48" s="37" t="str">
        <f>IF(入力!C34="","",入力!M34)</f>
        <v/>
      </c>
      <c r="M48" s="54" t="str">
        <f>IF(入力!C34="","",入力!L34)</f>
        <v/>
      </c>
    </row>
    <row r="49" spans="1:13" ht="44.25" customHeight="1" x14ac:dyDescent="0.15">
      <c r="A49" s="44" t="str">
        <f>IF(入力!$C35="","",入力!$B$1)</f>
        <v/>
      </c>
      <c r="B49" s="31" t="str">
        <f>IF(入力!$C35="","",入力!C35)</f>
        <v/>
      </c>
      <c r="C49" s="32" t="str">
        <f>IF(入力!$C35="","",入力!D35)</f>
        <v/>
      </c>
      <c r="D49" s="32" t="str">
        <f>IF(入力!$C35="","",入力!E35)</f>
        <v/>
      </c>
      <c r="E49" s="31" t="str">
        <f>IF(入力!$C35="","",IF(OR(入力!F35=1,入力!F35="男"),"1 男","2 女"))</f>
        <v/>
      </c>
      <c r="F49" s="112" t="str">
        <f>IF(入力!$C35="","",IF(入力!H35=1,"A1 一般",IF(入力!H35=2,"A2 一般",IF(入力!H35=3,"B  生活習慣病",""))))</f>
        <v/>
      </c>
      <c r="G49" s="33" t="str">
        <f>IF(入力!$C35="","",入力!G35)</f>
        <v/>
      </c>
      <c r="H49" s="34" t="str">
        <f>IF(入力!C35="","","本人")</f>
        <v/>
      </c>
      <c r="I49" s="34" t="str">
        <f>IF(A49="","",IF(OR(入力!P35="医療機関へ確認ください",入力!P35="採取法が入っていません",入力!P35="男性です"),入力!P35,"済"))</f>
        <v/>
      </c>
      <c r="J49" s="35" t="str">
        <f>IF(入力!$C35="","",IF(入力!I35=1,"1 自己採取法",IF(入力!I35=2,"2 医師採取法",IF(入力!I35=3,"3 希望しない",""))))</f>
        <v/>
      </c>
      <c r="K49" s="36" t="str">
        <f>IF(入力!$C35="","",入力!K35)</f>
        <v/>
      </c>
      <c r="L49" s="37" t="str">
        <f>IF(入力!C35="","",入力!M35)</f>
        <v/>
      </c>
      <c r="M49" s="54" t="str">
        <f>IF(入力!C35="","",入力!L35)</f>
        <v/>
      </c>
    </row>
    <row r="50" spans="1:13" ht="44.25" customHeight="1" x14ac:dyDescent="0.15">
      <c r="A50" s="44" t="str">
        <f>IF(入力!$C36="","",入力!$B$1)</f>
        <v/>
      </c>
      <c r="B50" s="31" t="str">
        <f>IF(入力!$C36="","",入力!C36)</f>
        <v/>
      </c>
      <c r="C50" s="32" t="str">
        <f>IF(入力!$C36="","",入力!D36)</f>
        <v/>
      </c>
      <c r="D50" s="32" t="str">
        <f>IF(入力!$C36="","",入力!E36)</f>
        <v/>
      </c>
      <c r="E50" s="31" t="str">
        <f>IF(入力!$C36="","",IF(OR(入力!F36=1,入力!F36="男"),"1 男","2 女"))</f>
        <v/>
      </c>
      <c r="F50" s="112" t="str">
        <f>IF(入力!$C36="","",IF(入力!H36=1,"A1 一般",IF(入力!H36=2,"A2 一般",IF(入力!H36=3,"B  生活習慣病",""))))</f>
        <v/>
      </c>
      <c r="G50" s="33" t="str">
        <f>IF(入力!$C36="","",入力!G36)</f>
        <v/>
      </c>
      <c r="H50" s="34" t="str">
        <f>IF(入力!C36="","","本人")</f>
        <v/>
      </c>
      <c r="I50" s="34" t="str">
        <f>IF(A50="","",IF(OR(入力!P36="医療機関へ確認ください",入力!P36="採取法が入っていません",入力!P36="男性です"),入力!P36,"済"))</f>
        <v/>
      </c>
      <c r="J50" s="35" t="str">
        <f>IF(入力!$C36="","",IF(入力!I36=1,"1 自己採取法",IF(入力!I36=2,"2 医師採取法",IF(入力!I36=3,"3 希望しない",""))))</f>
        <v/>
      </c>
      <c r="K50" s="36" t="str">
        <f>IF(入力!$C36="","",入力!K36)</f>
        <v/>
      </c>
      <c r="L50" s="37" t="str">
        <f>IF(入力!C36="","",入力!M36)</f>
        <v/>
      </c>
      <c r="M50" s="54" t="str">
        <f>IF(入力!C36="","",入力!L36)</f>
        <v/>
      </c>
    </row>
    <row r="51" spans="1:13" ht="44.25" customHeight="1" x14ac:dyDescent="0.15">
      <c r="A51" s="44" t="str">
        <f>IF(入力!$C37="","",入力!$B$1)</f>
        <v/>
      </c>
      <c r="B51" s="31" t="str">
        <f>IF(入力!$C37="","",入力!C37)</f>
        <v/>
      </c>
      <c r="C51" s="32" t="str">
        <f>IF(入力!$C37="","",入力!D37)</f>
        <v/>
      </c>
      <c r="D51" s="32" t="str">
        <f>IF(入力!$C37="","",入力!E37)</f>
        <v/>
      </c>
      <c r="E51" s="31" t="str">
        <f>IF(入力!$C37="","",IF(OR(入力!F37=1,入力!F37="男"),"1 男","2 女"))</f>
        <v/>
      </c>
      <c r="F51" s="112" t="str">
        <f>IF(入力!$C37="","",IF(入力!H37=1,"A1 一般",IF(入力!H37=2,"A2 一般",IF(入力!H37=3,"B  生活習慣病",""))))</f>
        <v/>
      </c>
      <c r="G51" s="33" t="str">
        <f>IF(入力!$C37="","",入力!G37)</f>
        <v/>
      </c>
      <c r="H51" s="34" t="str">
        <f>IF(入力!C37="","","本人")</f>
        <v/>
      </c>
      <c r="I51" s="34" t="str">
        <f>IF(A51="","",IF(OR(入力!P37="医療機関へ確認ください",入力!P37="採取法が入っていません",入力!P37="男性です"),入力!P37,"済"))</f>
        <v/>
      </c>
      <c r="J51" s="35" t="str">
        <f>IF(入力!$C37="","",IF(入力!I37=1,"1 自己採取法",IF(入力!I37=2,"2 医師採取法",IF(入力!I37=3,"3 希望しない",""))))</f>
        <v/>
      </c>
      <c r="K51" s="36" t="str">
        <f>IF(入力!$C37="","",入力!K37)</f>
        <v/>
      </c>
      <c r="L51" s="37" t="str">
        <f>IF(入力!C37="","",入力!M37)</f>
        <v/>
      </c>
      <c r="M51" s="54" t="str">
        <f>IF(入力!C37="","",入力!L37)</f>
        <v/>
      </c>
    </row>
    <row r="52" spans="1:13" ht="44.25" customHeight="1" x14ac:dyDescent="0.15">
      <c r="A52" s="45" t="str">
        <f>IF(入力!$C38="","",入力!$B$1)</f>
        <v/>
      </c>
      <c r="B52" s="46" t="str">
        <f>IF(入力!$C38="","",入力!C38)</f>
        <v/>
      </c>
      <c r="C52" s="47" t="str">
        <f>IF(入力!$C38="","",入力!D38)</f>
        <v/>
      </c>
      <c r="D52" s="47" t="str">
        <f>IF(入力!$C38="","",入力!E38)</f>
        <v/>
      </c>
      <c r="E52" s="46" t="str">
        <f>IF(入力!$C38="","",IF(OR(入力!F38=1,入力!F38="男"),"1 男","2 女"))</f>
        <v/>
      </c>
      <c r="F52" s="113" t="str">
        <f>IF(入力!$C38="","",IF(入力!H38=1,"A1 一般",IF(入力!H38=2,"A2 一般",IF(入力!H38=3,"B  生活習慣病",""))))</f>
        <v/>
      </c>
      <c r="G52" s="48" t="str">
        <f>IF(入力!$C38="","",入力!G38)</f>
        <v/>
      </c>
      <c r="H52" s="49" t="str">
        <f>IF(入力!C38="","","本人")</f>
        <v/>
      </c>
      <c r="I52" s="49" t="str">
        <f>IF(A52="","",IF(OR(入力!P38="医療機関へ確認ください",入力!P38="採取法が入っていません",入力!P38="男性です"),入力!P38,"済"))</f>
        <v/>
      </c>
      <c r="J52" s="50" t="str">
        <f>IF(入力!$C38="","",IF(入力!I38=1,"1 自己採取法",IF(入力!I38=2,"2 医師採取法",IF(入力!I38=3,"3 希望しない",""))))</f>
        <v/>
      </c>
      <c r="K52" s="51" t="str">
        <f>IF(入力!$C38="","",入力!K38)</f>
        <v/>
      </c>
      <c r="L52" s="52" t="str">
        <f>IF(入力!C38="","",入力!M38)</f>
        <v/>
      </c>
      <c r="M52" s="55" t="str">
        <f>IF(入力!C38="","",入力!L38)</f>
        <v/>
      </c>
    </row>
    <row r="53" spans="1:13" ht="44.25" customHeight="1" x14ac:dyDescent="0.15">
      <c r="A53" s="100"/>
      <c r="B53" s="100"/>
      <c r="C53" s="101"/>
      <c r="D53" s="101"/>
      <c r="E53" s="100"/>
      <c r="F53" s="102"/>
      <c r="G53" s="103"/>
      <c r="H53" s="104"/>
      <c r="I53" s="104"/>
      <c r="J53" s="105"/>
      <c r="K53" s="106"/>
      <c r="L53" s="107"/>
      <c r="M53" s="108"/>
    </row>
    <row r="54" spans="1:13" s="98" customFormat="1" ht="26.25" customHeight="1" x14ac:dyDescent="0.15">
      <c r="A54" s="97" t="s">
        <v>29</v>
      </c>
      <c r="C54" s="98" t="s">
        <v>114</v>
      </c>
      <c r="H54" s="95" t="s">
        <v>109</v>
      </c>
      <c r="I54" s="95"/>
      <c r="L54" s="99"/>
    </row>
    <row r="55" spans="1:13" s="98" customFormat="1" ht="26.25" customHeight="1" x14ac:dyDescent="0.15">
      <c r="A55" s="97"/>
      <c r="C55" s="98" t="s">
        <v>30</v>
      </c>
      <c r="H55" s="95" t="s">
        <v>110</v>
      </c>
      <c r="I55" s="95"/>
      <c r="L55" s="99"/>
    </row>
    <row r="56" spans="1:13" s="98" customFormat="1" ht="26.25" customHeight="1" x14ac:dyDescent="0.15">
      <c r="B56" s="97"/>
      <c r="C56" s="98" t="s">
        <v>94</v>
      </c>
      <c r="H56" s="96" t="str">
        <f>H37</f>
        <v>⑤　申込締切日は、令和７年９月１９日（金）必着。＜ＦＡＸ不可＞</v>
      </c>
      <c r="I56" s="96"/>
    </row>
    <row r="57" spans="1:13" ht="26.25" customHeight="1" x14ac:dyDescent="0.15"/>
    <row r="58" spans="1:13" ht="41.25" customHeight="1" x14ac:dyDescent="0.15">
      <c r="A58" s="131" t="str">
        <f>$A$1</f>
        <v>令和７年度　秋季会場別健診申込書</v>
      </c>
      <c r="B58" s="131"/>
      <c r="C58" s="131"/>
      <c r="D58" s="131"/>
      <c r="E58" s="131"/>
      <c r="F58" s="131"/>
      <c r="G58" s="11"/>
      <c r="H58" s="11"/>
      <c r="I58" s="11"/>
      <c r="J58" s="11"/>
      <c r="L58" s="13"/>
      <c r="M58" s="12">
        <f>M39+1</f>
        <v>4</v>
      </c>
    </row>
    <row r="59" spans="1:13" ht="48" customHeight="1" x14ac:dyDescent="0.15">
      <c r="A59" s="132" t="s">
        <v>0</v>
      </c>
      <c r="B59" s="132"/>
      <c r="C59" s="26" t="s">
        <v>33</v>
      </c>
      <c r="D59" s="132" t="s">
        <v>35</v>
      </c>
      <c r="E59" s="132"/>
      <c r="F59" s="132"/>
      <c r="G59" s="27" t="s">
        <v>1</v>
      </c>
      <c r="H59" s="133">
        <f>$H$2</f>
        <v>0</v>
      </c>
      <c r="I59" s="133"/>
      <c r="J59" s="133"/>
      <c r="K59" s="133"/>
      <c r="L59" s="134" t="str">
        <f>$L$2</f>
        <v>担 当 者　　</v>
      </c>
      <c r="M59" s="134"/>
    </row>
    <row r="60" spans="1:13" ht="48" customHeight="1" x14ac:dyDescent="0.15">
      <c r="A60" s="28" t="s">
        <v>2</v>
      </c>
      <c r="B60" s="29" t="str">
        <f>$B$3</f>
        <v/>
      </c>
      <c r="C60" s="14" t="s">
        <v>34</v>
      </c>
      <c r="D60" s="128" t="str">
        <f>$D$3</f>
        <v/>
      </c>
      <c r="E60" s="128"/>
      <c r="F60" s="128"/>
      <c r="G60" s="30" t="s">
        <v>3</v>
      </c>
      <c r="H60" s="129">
        <f>$H$3</f>
        <v>0</v>
      </c>
      <c r="I60" s="129"/>
      <c r="J60" s="129"/>
      <c r="K60" s="129"/>
      <c r="L60" s="130" t="str">
        <f>$L$3</f>
        <v>電話番号　　</v>
      </c>
      <c r="M60" s="130"/>
    </row>
    <row r="61" spans="1:13" ht="63" customHeight="1" x14ac:dyDescent="0.15">
      <c r="A61" s="38" t="s">
        <v>15</v>
      </c>
      <c r="B61" s="39" t="s">
        <v>16</v>
      </c>
      <c r="C61" s="39" t="s">
        <v>5</v>
      </c>
      <c r="D61" s="39" t="s">
        <v>14</v>
      </c>
      <c r="E61" s="40" t="s">
        <v>113</v>
      </c>
      <c r="F61" s="41" t="s">
        <v>122</v>
      </c>
      <c r="G61" s="39" t="s">
        <v>10</v>
      </c>
      <c r="H61" s="40" t="s">
        <v>31</v>
      </c>
      <c r="I61" s="41" t="s">
        <v>115</v>
      </c>
      <c r="J61" s="42" t="s">
        <v>112</v>
      </c>
      <c r="K61" s="40" t="s">
        <v>4</v>
      </c>
      <c r="L61" s="39" t="s">
        <v>22</v>
      </c>
      <c r="M61" s="43" t="s">
        <v>20</v>
      </c>
    </row>
    <row r="62" spans="1:13" ht="44.25" customHeight="1" x14ac:dyDescent="0.15">
      <c r="A62" s="44" t="str">
        <f>IF(入力!$C39="","",入力!$B$1)</f>
        <v/>
      </c>
      <c r="B62" s="31" t="str">
        <f>IF(入力!$C39="","",入力!C39)</f>
        <v/>
      </c>
      <c r="C62" s="32" t="str">
        <f>IF(入力!$C39="","",入力!D39)</f>
        <v/>
      </c>
      <c r="D62" s="32" t="str">
        <f>IF(入力!$C39="","",入力!E39)</f>
        <v/>
      </c>
      <c r="E62" s="31" t="str">
        <f>IF(入力!$C39="","",IF(OR(入力!F39=1,入力!F39="男"),"1 男","2 女"))</f>
        <v/>
      </c>
      <c r="F62" s="112" t="str">
        <f>IF(入力!$C39="","",IF(入力!H39=1,"A1 一般",IF(入力!H39=2,"A2 一般",IF(入力!H39=3,"B  生活習慣病",""))))</f>
        <v/>
      </c>
      <c r="G62" s="33" t="str">
        <f>IF(入力!$C39="","",入力!G39)</f>
        <v/>
      </c>
      <c r="H62" s="34" t="str">
        <f>IF(入力!C39="","","本人")</f>
        <v/>
      </c>
      <c r="I62" s="34" t="str">
        <f>IF(A62="","",IF(OR(入力!P39="医療機関へ確認ください",入力!P39="採取法が入っていません",入力!P39="男性です"),入力!P39,"済"))</f>
        <v/>
      </c>
      <c r="J62" s="35" t="str">
        <f>IF(入力!$C39="","",IF(入力!I39=1,"1 自己採取法",IF(入力!I39=2,"2 医師採取法",IF(入力!I39=3,"3 希望しない",""))))</f>
        <v/>
      </c>
      <c r="K62" s="36" t="str">
        <f>IF(入力!$C39="","",入力!K39)</f>
        <v/>
      </c>
      <c r="L62" s="37" t="str">
        <f>IF(入力!C39="","",入力!M39)</f>
        <v/>
      </c>
      <c r="M62" s="54" t="str">
        <f>IF(入力!C39="","",入力!L39)</f>
        <v/>
      </c>
    </row>
    <row r="63" spans="1:13" ht="44.25" customHeight="1" x14ac:dyDescent="0.15">
      <c r="A63" s="44" t="str">
        <f>IF(入力!$C40="","",入力!$B$1)</f>
        <v/>
      </c>
      <c r="B63" s="31" t="str">
        <f>IF(入力!$C40="","",入力!C40)</f>
        <v/>
      </c>
      <c r="C63" s="32" t="str">
        <f>IF(入力!$C40="","",入力!D40)</f>
        <v/>
      </c>
      <c r="D63" s="32" t="str">
        <f>IF(入力!$C40="","",入力!E40)</f>
        <v/>
      </c>
      <c r="E63" s="31" t="str">
        <f>IF(入力!$C40="","",IF(OR(入力!F40=1,入力!F40="男"),"1 男","2 女"))</f>
        <v/>
      </c>
      <c r="F63" s="112" t="str">
        <f>IF(入力!$C40="","",IF(入力!H40=1,"A1 一般",IF(入力!H40=2,"A2 一般",IF(入力!H40=3,"B  生活習慣病",""))))</f>
        <v/>
      </c>
      <c r="G63" s="33" t="str">
        <f>IF(入力!$C40="","",入力!G40)</f>
        <v/>
      </c>
      <c r="H63" s="34" t="str">
        <f>IF(入力!C40="","","本人")</f>
        <v/>
      </c>
      <c r="I63" s="34" t="str">
        <f>IF(A63="","",IF(OR(入力!P40="医療機関へ確認ください",入力!P40="採取法が入っていません",入力!P40="男性です"),入力!P40,"済"))</f>
        <v/>
      </c>
      <c r="J63" s="35" t="str">
        <f>IF(入力!$C40="","",IF(入力!I40=1,"1 自己採取法",IF(入力!I40=2,"2 医師採取法",IF(入力!I40=3,"3 希望しない",""))))</f>
        <v/>
      </c>
      <c r="K63" s="36" t="str">
        <f>IF(入力!$C40="","",入力!K40)</f>
        <v/>
      </c>
      <c r="L63" s="37" t="str">
        <f>IF(入力!C40="","",入力!M40)</f>
        <v/>
      </c>
      <c r="M63" s="54" t="str">
        <f>IF(入力!C40="","",入力!L40)</f>
        <v/>
      </c>
    </row>
    <row r="64" spans="1:13" ht="44.25" customHeight="1" x14ac:dyDescent="0.15">
      <c r="A64" s="44" t="str">
        <f>IF(入力!$C41="","",入力!$B$1)</f>
        <v/>
      </c>
      <c r="B64" s="31" t="str">
        <f>IF(入力!$C41="","",入力!C41)</f>
        <v/>
      </c>
      <c r="C64" s="32" t="str">
        <f>IF(入力!$C41="","",入力!D41)</f>
        <v/>
      </c>
      <c r="D64" s="32" t="str">
        <f>IF(入力!$C41="","",入力!E41)</f>
        <v/>
      </c>
      <c r="E64" s="31" t="str">
        <f>IF(入力!$C41="","",IF(OR(入力!F41=1,入力!F41="男"),"1 男","2 女"))</f>
        <v/>
      </c>
      <c r="F64" s="112" t="str">
        <f>IF(入力!$C41="","",IF(入力!H41=1,"A1 一般",IF(入力!H41=2,"A2 一般",IF(入力!H41=3,"B  生活習慣病",""))))</f>
        <v/>
      </c>
      <c r="G64" s="33" t="str">
        <f>IF(入力!$C41="","",入力!G41)</f>
        <v/>
      </c>
      <c r="H64" s="34" t="str">
        <f>IF(入力!C41="","","本人")</f>
        <v/>
      </c>
      <c r="I64" s="34" t="str">
        <f>IF(A64="","",IF(OR(入力!P41="医療機関へ確認ください",入力!P41="採取法が入っていません",入力!P41="男性です"),入力!P41,"済"))</f>
        <v/>
      </c>
      <c r="J64" s="35" t="str">
        <f>IF(入力!$C41="","",IF(入力!I41=1,"1 自己採取法",IF(入力!I41=2,"2 医師採取法",IF(入力!I41=3,"3 希望しない",""))))</f>
        <v/>
      </c>
      <c r="K64" s="36" t="str">
        <f>IF(入力!$C41="","",入力!K41)</f>
        <v/>
      </c>
      <c r="L64" s="37" t="str">
        <f>IF(入力!C41="","",入力!M41)</f>
        <v/>
      </c>
      <c r="M64" s="54" t="str">
        <f>IF(入力!C41="","",入力!L41)</f>
        <v/>
      </c>
    </row>
    <row r="65" spans="1:13" ht="44.25" customHeight="1" x14ac:dyDescent="0.15">
      <c r="A65" s="44" t="str">
        <f>IF(入力!$C42="","",入力!$B$1)</f>
        <v/>
      </c>
      <c r="B65" s="31" t="str">
        <f>IF(入力!$C42="","",入力!C42)</f>
        <v/>
      </c>
      <c r="C65" s="32" t="str">
        <f>IF(入力!$C42="","",入力!D42)</f>
        <v/>
      </c>
      <c r="D65" s="32" t="str">
        <f>IF(入力!$C42="","",入力!E42)</f>
        <v/>
      </c>
      <c r="E65" s="31" t="str">
        <f>IF(入力!$C42="","",IF(OR(入力!F42=1,入力!F42="男"),"1 男","2 女"))</f>
        <v/>
      </c>
      <c r="F65" s="112" t="str">
        <f>IF(入力!$C42="","",IF(入力!H42=1,"A1 一般",IF(入力!H42=2,"A2 一般",IF(入力!H42=3,"B  生活習慣病",""))))</f>
        <v/>
      </c>
      <c r="G65" s="33" t="str">
        <f>IF(入力!$C42="","",入力!G42)</f>
        <v/>
      </c>
      <c r="H65" s="34" t="str">
        <f>IF(入力!C42="","","本人")</f>
        <v/>
      </c>
      <c r="I65" s="34" t="str">
        <f>IF(A65="","",IF(OR(入力!P42="医療機関へ確認ください",入力!P42="採取法が入っていません",入力!P42="男性です"),入力!P42,"済"))</f>
        <v/>
      </c>
      <c r="J65" s="35" t="str">
        <f>IF(入力!$C42="","",IF(入力!I42=1,"1 自己採取法",IF(入力!I42=2,"2 医師採取法",IF(入力!I42=3,"3 希望しない",""))))</f>
        <v/>
      </c>
      <c r="K65" s="36" t="str">
        <f>IF(入力!$C42="","",入力!K42)</f>
        <v/>
      </c>
      <c r="L65" s="37" t="str">
        <f>IF(入力!C42="","",入力!M42)</f>
        <v/>
      </c>
      <c r="M65" s="54" t="str">
        <f>IF(入力!C42="","",入力!L42)</f>
        <v/>
      </c>
    </row>
    <row r="66" spans="1:13" ht="44.25" customHeight="1" x14ac:dyDescent="0.15">
      <c r="A66" s="44" t="str">
        <f>IF(入力!$C43="","",入力!$B$1)</f>
        <v/>
      </c>
      <c r="B66" s="31" t="str">
        <f>IF(入力!$C43="","",入力!C43)</f>
        <v/>
      </c>
      <c r="C66" s="32" t="str">
        <f>IF(入力!$C43="","",入力!D43)</f>
        <v/>
      </c>
      <c r="D66" s="32" t="str">
        <f>IF(入力!$C43="","",入力!E43)</f>
        <v/>
      </c>
      <c r="E66" s="31" t="str">
        <f>IF(入力!$C43="","",IF(OR(入力!F43=1,入力!F43="男"),"1 男","2 女"))</f>
        <v/>
      </c>
      <c r="F66" s="112" t="str">
        <f>IF(入力!$C43="","",IF(入力!H43=1,"A1 一般",IF(入力!H43=2,"A2 一般",IF(入力!H43=3,"B  生活習慣病",""))))</f>
        <v/>
      </c>
      <c r="G66" s="33" t="str">
        <f>IF(入力!$C43="","",入力!G43)</f>
        <v/>
      </c>
      <c r="H66" s="34" t="str">
        <f>IF(入力!C43="","","本人")</f>
        <v/>
      </c>
      <c r="I66" s="34" t="str">
        <f>IF(A66="","",IF(OR(入力!P43="医療機関へ確認ください",入力!P43="採取法が入っていません",入力!P43="男性です"),入力!P43,"済"))</f>
        <v/>
      </c>
      <c r="J66" s="35" t="str">
        <f>IF(入力!$C43="","",IF(入力!I43=1,"1 自己採取法",IF(入力!I43=2,"2 医師採取法",IF(入力!I43=3,"3 希望しない",""))))</f>
        <v/>
      </c>
      <c r="K66" s="36" t="str">
        <f>IF(入力!$C43="","",入力!K43)</f>
        <v/>
      </c>
      <c r="L66" s="37" t="str">
        <f>IF(入力!C43="","",入力!M43)</f>
        <v/>
      </c>
      <c r="M66" s="54" t="str">
        <f>IF(入力!C43="","",入力!L43)</f>
        <v/>
      </c>
    </row>
    <row r="67" spans="1:13" ht="44.25" customHeight="1" x14ac:dyDescent="0.15">
      <c r="A67" s="44" t="str">
        <f>IF(入力!$C44="","",入力!$B$1)</f>
        <v/>
      </c>
      <c r="B67" s="31" t="str">
        <f>IF(入力!$C44="","",入力!C44)</f>
        <v/>
      </c>
      <c r="C67" s="32" t="str">
        <f>IF(入力!$C44="","",入力!D44)</f>
        <v/>
      </c>
      <c r="D67" s="32" t="str">
        <f>IF(入力!$C44="","",入力!E44)</f>
        <v/>
      </c>
      <c r="E67" s="31" t="str">
        <f>IF(入力!$C44="","",IF(OR(入力!F44=1,入力!F44="男"),"1 男","2 女"))</f>
        <v/>
      </c>
      <c r="F67" s="112" t="str">
        <f>IF(入力!$C44="","",IF(入力!H44=1,"A1 一般",IF(入力!H44=2,"A2 一般",IF(入力!H44=3,"B  生活習慣病",""))))</f>
        <v/>
      </c>
      <c r="G67" s="33" t="str">
        <f>IF(入力!$C44="","",入力!G44)</f>
        <v/>
      </c>
      <c r="H67" s="34" t="str">
        <f>IF(入力!C44="","","本人")</f>
        <v/>
      </c>
      <c r="I67" s="34" t="str">
        <f>IF(A67="","",IF(OR(入力!P44="医療機関へ確認ください",入力!P44="採取法が入っていません",入力!P44="男性です"),入力!P44,"済"))</f>
        <v/>
      </c>
      <c r="J67" s="35" t="str">
        <f>IF(入力!$C44="","",IF(入力!I44=1,"1 自己採取法",IF(入力!I44=2,"2 医師採取法",IF(入力!I44=3,"3 希望しない",""))))</f>
        <v/>
      </c>
      <c r="K67" s="36" t="str">
        <f>IF(入力!$C44="","",入力!K44)</f>
        <v/>
      </c>
      <c r="L67" s="37" t="str">
        <f>IF(入力!C44="","",入力!M44)</f>
        <v/>
      </c>
      <c r="M67" s="54" t="str">
        <f>IF(入力!C44="","",入力!L44)</f>
        <v/>
      </c>
    </row>
    <row r="68" spans="1:13" ht="44.25" customHeight="1" x14ac:dyDescent="0.15">
      <c r="A68" s="44" t="str">
        <f>IF(入力!$C45="","",入力!$B$1)</f>
        <v/>
      </c>
      <c r="B68" s="31" t="str">
        <f>IF(入力!$C45="","",入力!C45)</f>
        <v/>
      </c>
      <c r="C68" s="32" t="str">
        <f>IF(入力!$C45="","",入力!D45)</f>
        <v/>
      </c>
      <c r="D68" s="32" t="str">
        <f>IF(入力!$C45="","",入力!E45)</f>
        <v/>
      </c>
      <c r="E68" s="31" t="str">
        <f>IF(入力!$C45="","",IF(OR(入力!F45=1,入力!F45="男"),"1 男","2 女"))</f>
        <v/>
      </c>
      <c r="F68" s="112" t="str">
        <f>IF(入力!$C45="","",IF(入力!H45=1,"A1 一般",IF(入力!H45=2,"A2 一般",IF(入力!H45=3,"B  生活習慣病",""))))</f>
        <v/>
      </c>
      <c r="G68" s="33" t="str">
        <f>IF(入力!$C45="","",入力!G45)</f>
        <v/>
      </c>
      <c r="H68" s="34" t="str">
        <f>IF(入力!C45="","","本人")</f>
        <v/>
      </c>
      <c r="I68" s="34" t="str">
        <f>IF(A68="","",IF(OR(入力!P45="医療機関へ確認ください",入力!P45="採取法が入っていません",入力!P45="男性です"),入力!P45,"済"))</f>
        <v/>
      </c>
      <c r="J68" s="35" t="str">
        <f>IF(入力!$C45="","",IF(入力!I45=1,"1 自己採取法",IF(入力!I45=2,"2 医師採取法",IF(入力!I45=3,"3 希望しない",""))))</f>
        <v/>
      </c>
      <c r="K68" s="36" t="str">
        <f>IF(入力!$C45="","",入力!K45)</f>
        <v/>
      </c>
      <c r="L68" s="37" t="str">
        <f>IF(入力!C45="","",入力!M45)</f>
        <v/>
      </c>
      <c r="M68" s="54" t="str">
        <f>IF(入力!C45="","",入力!L45)</f>
        <v/>
      </c>
    </row>
    <row r="69" spans="1:13" ht="44.25" customHeight="1" x14ac:dyDescent="0.15">
      <c r="A69" s="44" t="str">
        <f>IF(入力!$C46="","",入力!$B$1)</f>
        <v/>
      </c>
      <c r="B69" s="31" t="str">
        <f>IF(入力!$C46="","",入力!C46)</f>
        <v/>
      </c>
      <c r="C69" s="32" t="str">
        <f>IF(入力!$C46="","",入力!D46)</f>
        <v/>
      </c>
      <c r="D69" s="32" t="str">
        <f>IF(入力!$C46="","",入力!E46)</f>
        <v/>
      </c>
      <c r="E69" s="31" t="str">
        <f>IF(入力!$C46="","",IF(OR(入力!F46=1,入力!F46="男"),"1 男","2 女"))</f>
        <v/>
      </c>
      <c r="F69" s="112" t="str">
        <f>IF(入力!$C46="","",IF(入力!H46=1,"A1 一般",IF(入力!H46=2,"A2 一般",IF(入力!H46=3,"B  生活習慣病",""))))</f>
        <v/>
      </c>
      <c r="G69" s="33" t="str">
        <f>IF(入力!$C46="","",入力!G46)</f>
        <v/>
      </c>
      <c r="H69" s="34" t="str">
        <f>IF(入力!C46="","","本人")</f>
        <v/>
      </c>
      <c r="I69" s="34" t="str">
        <f>IF(A69="","",IF(OR(入力!P46="医療機関へ確認ください",入力!P46="採取法が入っていません",入力!P46="男性です"),入力!P46,"済"))</f>
        <v/>
      </c>
      <c r="J69" s="35" t="str">
        <f>IF(入力!$C46="","",IF(入力!I46=1,"1 自己採取法",IF(入力!I46=2,"2 医師採取法",IF(入力!I46=3,"3 希望しない",""))))</f>
        <v/>
      </c>
      <c r="K69" s="36" t="str">
        <f>IF(入力!$C46="","",入力!K46)</f>
        <v/>
      </c>
      <c r="L69" s="37" t="str">
        <f>IF(入力!C46="","",入力!M46)</f>
        <v/>
      </c>
      <c r="M69" s="54" t="str">
        <f>IF(入力!C46="","",入力!L46)</f>
        <v/>
      </c>
    </row>
    <row r="70" spans="1:13" ht="44.25" customHeight="1" x14ac:dyDescent="0.15">
      <c r="A70" s="44" t="str">
        <f>IF(入力!$C47="","",入力!$B$1)</f>
        <v/>
      </c>
      <c r="B70" s="31" t="str">
        <f>IF(入力!$C47="","",入力!C47)</f>
        <v/>
      </c>
      <c r="C70" s="32" t="str">
        <f>IF(入力!$C47="","",入力!D47)</f>
        <v/>
      </c>
      <c r="D70" s="32" t="str">
        <f>IF(入力!$C47="","",入力!E47)</f>
        <v/>
      </c>
      <c r="E70" s="31" t="str">
        <f>IF(入力!$C47="","",IF(OR(入力!F47=1,入力!F47="男"),"1 男","2 女"))</f>
        <v/>
      </c>
      <c r="F70" s="112" t="str">
        <f>IF(入力!$C47="","",IF(入力!H47=1,"A1 一般",IF(入力!H47=2,"A2 一般",IF(入力!H47=3,"B  生活習慣病",""))))</f>
        <v/>
      </c>
      <c r="G70" s="33" t="str">
        <f>IF(入力!$C47="","",入力!G47)</f>
        <v/>
      </c>
      <c r="H70" s="34" t="str">
        <f>IF(入力!C47="","","本人")</f>
        <v/>
      </c>
      <c r="I70" s="34" t="str">
        <f>IF(A70="","",IF(OR(入力!P47="医療機関へ確認ください",入力!P47="採取法が入っていません",入力!P47="男性です"),入力!P47,"済"))</f>
        <v/>
      </c>
      <c r="J70" s="35" t="str">
        <f>IF(入力!$C47="","",IF(入力!I47=1,"1 自己採取法",IF(入力!I47=2,"2 医師採取法",IF(入力!I47=3,"3 希望しない",""))))</f>
        <v/>
      </c>
      <c r="K70" s="36" t="str">
        <f>IF(入力!$C47="","",入力!K47)</f>
        <v/>
      </c>
      <c r="L70" s="37" t="str">
        <f>IF(入力!C47="","",入力!M47)</f>
        <v/>
      </c>
      <c r="M70" s="54" t="str">
        <f>IF(入力!C47="","",入力!L47)</f>
        <v/>
      </c>
    </row>
    <row r="71" spans="1:13" ht="44.25" customHeight="1" x14ac:dyDescent="0.15">
      <c r="A71" s="45" t="str">
        <f>IF(入力!$C48="","",入力!$B$1)</f>
        <v/>
      </c>
      <c r="B71" s="46" t="str">
        <f>IF(入力!$C48="","",入力!C48)</f>
        <v/>
      </c>
      <c r="C71" s="47" t="str">
        <f>IF(入力!$C48="","",入力!D48)</f>
        <v/>
      </c>
      <c r="D71" s="47" t="str">
        <f>IF(入力!$C48="","",入力!E48)</f>
        <v/>
      </c>
      <c r="E71" s="46" t="str">
        <f>IF(入力!$C48="","",IF(OR(入力!F48=1,入力!F48="男"),"1 男","2 女"))</f>
        <v/>
      </c>
      <c r="F71" s="113" t="str">
        <f>IF(入力!$C48="","",IF(入力!H48=1,"A1 一般",IF(入力!H48=2,"A2 一般",IF(入力!H48=3,"B  生活習慣病",""))))</f>
        <v/>
      </c>
      <c r="G71" s="48" t="str">
        <f>IF(入力!$C48="","",入力!G48)</f>
        <v/>
      </c>
      <c r="H71" s="49" t="str">
        <f>IF(入力!C48="","","本人")</f>
        <v/>
      </c>
      <c r="I71" s="49" t="str">
        <f>IF(A71="","",IF(OR(入力!P48="医療機関へ確認ください",入力!P48="採取法が入っていません",入力!P48="男性です"),入力!P48,"済"))</f>
        <v/>
      </c>
      <c r="J71" s="50" t="str">
        <f>IF(入力!$C48="","",IF(入力!I48=1,"1 自己採取法",IF(入力!I48=2,"2 医師採取法",IF(入力!I48=3,"3 希望しない",""))))</f>
        <v/>
      </c>
      <c r="K71" s="51" t="str">
        <f>IF(入力!$C48="","",入力!K48)</f>
        <v/>
      </c>
      <c r="L71" s="52" t="str">
        <f>IF(入力!C48="","",入力!M48)</f>
        <v/>
      </c>
      <c r="M71" s="55" t="str">
        <f>IF(入力!C48="","",入力!L48)</f>
        <v/>
      </c>
    </row>
    <row r="72" spans="1:13" ht="44.25" customHeight="1" x14ac:dyDescent="0.15">
      <c r="A72" s="100"/>
      <c r="B72" s="100"/>
      <c r="C72" s="101"/>
      <c r="D72" s="101"/>
      <c r="E72" s="100"/>
      <c r="F72" s="102"/>
      <c r="G72" s="103"/>
      <c r="H72" s="104"/>
      <c r="I72" s="104"/>
      <c r="J72" s="105"/>
      <c r="K72" s="106"/>
      <c r="L72" s="107"/>
      <c r="M72" s="108"/>
    </row>
    <row r="73" spans="1:13" s="98" customFormat="1" ht="26.25" customHeight="1" x14ac:dyDescent="0.15">
      <c r="A73" s="97" t="s">
        <v>29</v>
      </c>
      <c r="C73" s="98" t="s">
        <v>114</v>
      </c>
      <c r="H73" s="95" t="s">
        <v>109</v>
      </c>
      <c r="I73" s="95"/>
      <c r="L73" s="99"/>
    </row>
    <row r="74" spans="1:13" s="98" customFormat="1" ht="26.25" customHeight="1" x14ac:dyDescent="0.15">
      <c r="A74" s="97"/>
      <c r="C74" s="98" t="s">
        <v>30</v>
      </c>
      <c r="H74" s="95" t="s">
        <v>110</v>
      </c>
      <c r="I74" s="95"/>
      <c r="L74" s="99"/>
    </row>
    <row r="75" spans="1:13" s="98" customFormat="1" ht="26.25" customHeight="1" x14ac:dyDescent="0.15">
      <c r="B75" s="97"/>
      <c r="C75" s="98" t="s">
        <v>94</v>
      </c>
      <c r="H75" s="96" t="str">
        <f>H56</f>
        <v>⑤　申込締切日は、令和７年９月１９日（金）必着。＜ＦＡＸ不可＞</v>
      </c>
      <c r="I75" s="96"/>
    </row>
    <row r="76" spans="1:13" ht="26.25" customHeight="1" x14ac:dyDescent="0.15"/>
    <row r="77" spans="1:13" ht="41.25" customHeight="1" x14ac:dyDescent="0.15">
      <c r="A77" s="131" t="str">
        <f>$A$1</f>
        <v>令和７年度　秋季会場別健診申込書</v>
      </c>
      <c r="B77" s="131"/>
      <c r="C77" s="131"/>
      <c r="D77" s="131"/>
      <c r="E77" s="131"/>
      <c r="F77" s="131"/>
      <c r="G77" s="11"/>
      <c r="H77" s="11"/>
      <c r="I77" s="11"/>
      <c r="J77" s="11"/>
      <c r="L77" s="13"/>
      <c r="M77" s="12">
        <f>M58+1</f>
        <v>5</v>
      </c>
    </row>
    <row r="78" spans="1:13" ht="48" customHeight="1" x14ac:dyDescent="0.15">
      <c r="A78" s="132" t="s">
        <v>0</v>
      </c>
      <c r="B78" s="132"/>
      <c r="C78" s="26" t="s">
        <v>33</v>
      </c>
      <c r="D78" s="132" t="s">
        <v>35</v>
      </c>
      <c r="E78" s="132"/>
      <c r="F78" s="132"/>
      <c r="G78" s="27" t="s">
        <v>1</v>
      </c>
      <c r="H78" s="133">
        <f>$H$2</f>
        <v>0</v>
      </c>
      <c r="I78" s="133"/>
      <c r="J78" s="133"/>
      <c r="K78" s="133"/>
      <c r="L78" s="134" t="str">
        <f>$L$2</f>
        <v>担 当 者　　</v>
      </c>
      <c r="M78" s="134"/>
    </row>
    <row r="79" spans="1:13" ht="48" customHeight="1" x14ac:dyDescent="0.15">
      <c r="A79" s="28" t="s">
        <v>2</v>
      </c>
      <c r="B79" s="29" t="str">
        <f>$B$3</f>
        <v/>
      </c>
      <c r="C79" s="14" t="s">
        <v>34</v>
      </c>
      <c r="D79" s="128" t="str">
        <f>$D$3</f>
        <v/>
      </c>
      <c r="E79" s="128"/>
      <c r="F79" s="128"/>
      <c r="G79" s="30" t="s">
        <v>3</v>
      </c>
      <c r="H79" s="129">
        <f>$H$3</f>
        <v>0</v>
      </c>
      <c r="I79" s="129"/>
      <c r="J79" s="129"/>
      <c r="K79" s="129"/>
      <c r="L79" s="130" t="str">
        <f>$L$3</f>
        <v>電話番号　　</v>
      </c>
      <c r="M79" s="130"/>
    </row>
    <row r="80" spans="1:13" ht="63" customHeight="1" x14ac:dyDescent="0.15">
      <c r="A80" s="38" t="s">
        <v>15</v>
      </c>
      <c r="B80" s="39" t="s">
        <v>16</v>
      </c>
      <c r="C80" s="39" t="s">
        <v>5</v>
      </c>
      <c r="D80" s="39" t="s">
        <v>14</v>
      </c>
      <c r="E80" s="40" t="s">
        <v>113</v>
      </c>
      <c r="F80" s="41" t="s">
        <v>122</v>
      </c>
      <c r="G80" s="39" t="s">
        <v>10</v>
      </c>
      <c r="H80" s="40" t="s">
        <v>31</v>
      </c>
      <c r="I80" s="41" t="s">
        <v>115</v>
      </c>
      <c r="J80" s="42" t="s">
        <v>112</v>
      </c>
      <c r="K80" s="40" t="s">
        <v>4</v>
      </c>
      <c r="L80" s="39" t="s">
        <v>22</v>
      </c>
      <c r="M80" s="43" t="s">
        <v>20</v>
      </c>
    </row>
    <row r="81" spans="1:13" ht="44.25" customHeight="1" x14ac:dyDescent="0.15">
      <c r="A81" s="44" t="str">
        <f>IF(入力!$C49="","",入力!$B$1)</f>
        <v/>
      </c>
      <c r="B81" s="31" t="str">
        <f>IF(入力!$C49="","",入力!C49)</f>
        <v/>
      </c>
      <c r="C81" s="32" t="str">
        <f>IF(入力!$C49="","",入力!D49)</f>
        <v/>
      </c>
      <c r="D81" s="32" t="str">
        <f>IF(入力!$C49="","",入力!E49)</f>
        <v/>
      </c>
      <c r="E81" s="31" t="str">
        <f>IF(入力!$C49="","",IF(OR(入力!F49=1,入力!F49="男"),"1 男","2 女"))</f>
        <v/>
      </c>
      <c r="F81" s="112" t="str">
        <f>IF(入力!$C49="","",IF(入力!H49=1,"A1 一般",IF(入力!H49=2,"A2 一般",IF(入力!H49=3,"B  生活習慣病",""))))</f>
        <v/>
      </c>
      <c r="G81" s="33" t="str">
        <f>IF(入力!$C49="","",入力!G49)</f>
        <v/>
      </c>
      <c r="H81" s="34" t="str">
        <f>IF(入力!C49="","","本人")</f>
        <v/>
      </c>
      <c r="I81" s="34" t="str">
        <f>IF(A81="","",IF(OR(入力!P49="医療機関へ確認ください",入力!P49="採取法が入っていません",入力!P49="男性です"),入力!P49,"済"))</f>
        <v/>
      </c>
      <c r="J81" s="35" t="str">
        <f>IF(入力!$C49="","",IF(入力!I49=1,"1 自己採取法",IF(入力!I49=2,"2 医師採取法",IF(入力!I49=3,"3 希望しない",""))))</f>
        <v/>
      </c>
      <c r="K81" s="36" t="str">
        <f>IF(入力!$C49="","",入力!K49)</f>
        <v/>
      </c>
      <c r="L81" s="37" t="str">
        <f>IF(入力!C49="","",入力!M49)</f>
        <v/>
      </c>
      <c r="M81" s="54" t="str">
        <f>IF(入力!C49="","",入力!L49)</f>
        <v/>
      </c>
    </row>
    <row r="82" spans="1:13" ht="44.25" customHeight="1" x14ac:dyDescent="0.15">
      <c r="A82" s="44" t="str">
        <f>IF(入力!$C50="","",入力!$B$1)</f>
        <v/>
      </c>
      <c r="B82" s="31" t="str">
        <f>IF(入力!$C50="","",入力!C50)</f>
        <v/>
      </c>
      <c r="C82" s="32" t="str">
        <f>IF(入力!$C50="","",入力!D50)</f>
        <v/>
      </c>
      <c r="D82" s="32" t="str">
        <f>IF(入力!$C50="","",入力!E50)</f>
        <v/>
      </c>
      <c r="E82" s="31" t="str">
        <f>IF(入力!$C50="","",IF(OR(入力!F50=1,入力!F50="男"),"1 男","2 女"))</f>
        <v/>
      </c>
      <c r="F82" s="112" t="str">
        <f>IF(入力!$C50="","",IF(入力!H50=1,"A1 一般",IF(入力!H50=2,"A2 一般",IF(入力!H50=3,"B  生活習慣病",""))))</f>
        <v/>
      </c>
      <c r="G82" s="33" t="str">
        <f>IF(入力!$C50="","",入力!G50)</f>
        <v/>
      </c>
      <c r="H82" s="34" t="str">
        <f>IF(入力!C50="","","本人")</f>
        <v/>
      </c>
      <c r="I82" s="34" t="str">
        <f>IF(A82="","",IF(OR(入力!P50="医療機関へ確認ください",入力!P50="採取法が入っていません",入力!P50="男性です"),入力!P50,"済"))</f>
        <v/>
      </c>
      <c r="J82" s="35" t="str">
        <f>IF(入力!$C50="","",IF(入力!I50=1,"1 自己採取法",IF(入力!I50=2,"2 医師採取法",IF(入力!I50=3,"3 希望しない",""))))</f>
        <v/>
      </c>
      <c r="K82" s="36" t="str">
        <f>IF(入力!$C50="","",入力!K50)</f>
        <v/>
      </c>
      <c r="L82" s="37" t="str">
        <f>IF(入力!C50="","",入力!M50)</f>
        <v/>
      </c>
      <c r="M82" s="54" t="str">
        <f>IF(入力!C50="","",入力!L50)</f>
        <v/>
      </c>
    </row>
    <row r="83" spans="1:13" ht="44.25" customHeight="1" x14ac:dyDescent="0.15">
      <c r="A83" s="44" t="str">
        <f>IF(入力!$C51="","",入力!$B$1)</f>
        <v/>
      </c>
      <c r="B83" s="31" t="str">
        <f>IF(入力!$C51="","",入力!C51)</f>
        <v/>
      </c>
      <c r="C83" s="32" t="str">
        <f>IF(入力!$C51="","",入力!D51)</f>
        <v/>
      </c>
      <c r="D83" s="32" t="str">
        <f>IF(入力!$C51="","",入力!E51)</f>
        <v/>
      </c>
      <c r="E83" s="31" t="str">
        <f>IF(入力!$C51="","",IF(OR(入力!F51=1,入力!F51="男"),"1 男","2 女"))</f>
        <v/>
      </c>
      <c r="F83" s="112" t="str">
        <f>IF(入力!$C51="","",IF(入力!H51=1,"A1 一般",IF(入力!H51=2,"A2 一般",IF(入力!H51=3,"B  生活習慣病",""))))</f>
        <v/>
      </c>
      <c r="G83" s="33" t="str">
        <f>IF(入力!$C51="","",入力!G51)</f>
        <v/>
      </c>
      <c r="H83" s="34" t="str">
        <f>IF(入力!C51="","","本人")</f>
        <v/>
      </c>
      <c r="I83" s="34" t="str">
        <f>IF(A83="","",IF(OR(入力!P51="医療機関へ確認ください",入力!P51="採取法が入っていません",入力!P51="男性です"),入力!P51,"済"))</f>
        <v/>
      </c>
      <c r="J83" s="35" t="str">
        <f>IF(入力!$C51="","",IF(入力!I51=1,"1 自己採取法",IF(入力!I51=2,"2 医師採取法",IF(入力!I51=3,"3 希望しない",""))))</f>
        <v/>
      </c>
      <c r="K83" s="36" t="str">
        <f>IF(入力!$C51="","",入力!K51)</f>
        <v/>
      </c>
      <c r="L83" s="37" t="str">
        <f>IF(入力!C51="","",入力!M51)</f>
        <v/>
      </c>
      <c r="M83" s="54" t="str">
        <f>IF(入力!C51="","",入力!L51)</f>
        <v/>
      </c>
    </row>
    <row r="84" spans="1:13" ht="44.25" customHeight="1" x14ac:dyDescent="0.15">
      <c r="A84" s="44" t="str">
        <f>IF(入力!$C52="","",入力!$B$1)</f>
        <v/>
      </c>
      <c r="B84" s="31" t="str">
        <f>IF(入力!$C52="","",入力!C52)</f>
        <v/>
      </c>
      <c r="C84" s="32" t="str">
        <f>IF(入力!$C52="","",入力!D52)</f>
        <v/>
      </c>
      <c r="D84" s="32" t="str">
        <f>IF(入力!$C52="","",入力!E52)</f>
        <v/>
      </c>
      <c r="E84" s="31" t="str">
        <f>IF(入力!$C52="","",IF(OR(入力!F52=1,入力!F52="男"),"1 男","2 女"))</f>
        <v/>
      </c>
      <c r="F84" s="112" t="str">
        <f>IF(入力!$C52="","",IF(入力!H52=1,"A1 一般",IF(入力!H52=2,"A2 一般",IF(入力!H52=3,"B  生活習慣病",""))))</f>
        <v/>
      </c>
      <c r="G84" s="33" t="str">
        <f>IF(入力!$C52="","",入力!G52)</f>
        <v/>
      </c>
      <c r="H84" s="34" t="str">
        <f>IF(入力!C52="","","本人")</f>
        <v/>
      </c>
      <c r="I84" s="34" t="str">
        <f>IF(A84="","",IF(OR(入力!P52="医療機関へ確認ください",入力!P52="採取法が入っていません",入力!P52="男性です"),入力!P52,"済"))</f>
        <v/>
      </c>
      <c r="J84" s="35" t="str">
        <f>IF(入力!$C52="","",IF(入力!I52=1,"1 自己採取法",IF(入力!I52=2,"2 医師採取法",IF(入力!I52=3,"3 希望しない",""))))</f>
        <v/>
      </c>
      <c r="K84" s="36" t="str">
        <f>IF(入力!$C52="","",入力!K52)</f>
        <v/>
      </c>
      <c r="L84" s="37" t="str">
        <f>IF(入力!C52="","",入力!M52)</f>
        <v/>
      </c>
      <c r="M84" s="54" t="str">
        <f>IF(入力!C52="","",入力!L52)</f>
        <v/>
      </c>
    </row>
    <row r="85" spans="1:13" ht="44.25" customHeight="1" x14ac:dyDescent="0.15">
      <c r="A85" s="44" t="str">
        <f>IF(入力!$C53="","",入力!$B$1)</f>
        <v/>
      </c>
      <c r="B85" s="31" t="str">
        <f>IF(入力!$C53="","",入力!C53)</f>
        <v/>
      </c>
      <c r="C85" s="32" t="str">
        <f>IF(入力!$C53="","",入力!D53)</f>
        <v/>
      </c>
      <c r="D85" s="32" t="str">
        <f>IF(入力!$C53="","",入力!E53)</f>
        <v/>
      </c>
      <c r="E85" s="31" t="str">
        <f>IF(入力!$C53="","",IF(OR(入力!F53=1,入力!F53="男"),"1 男","2 女"))</f>
        <v/>
      </c>
      <c r="F85" s="112" t="str">
        <f>IF(入力!$C53="","",IF(入力!H53=1,"A1 一般",IF(入力!H53=2,"A2 一般",IF(入力!H53=3,"B  生活習慣病",""))))</f>
        <v/>
      </c>
      <c r="G85" s="33" t="str">
        <f>IF(入力!$C53="","",入力!G53)</f>
        <v/>
      </c>
      <c r="H85" s="34" t="str">
        <f>IF(入力!C53="","","本人")</f>
        <v/>
      </c>
      <c r="I85" s="34" t="str">
        <f>IF(A85="","",IF(OR(入力!P53="医療機関へ確認ください",入力!P53="採取法が入っていません",入力!P53="男性です"),入力!P53,"済"))</f>
        <v/>
      </c>
      <c r="J85" s="35" t="str">
        <f>IF(入力!$C53="","",IF(入力!I53=1,"1 自己採取法",IF(入力!I53=2,"2 医師採取法",IF(入力!I53=3,"3 希望しない",""))))</f>
        <v/>
      </c>
      <c r="K85" s="36" t="str">
        <f>IF(入力!$C53="","",入力!K53)</f>
        <v/>
      </c>
      <c r="L85" s="37" t="str">
        <f>IF(入力!C53="","",入力!M53)</f>
        <v/>
      </c>
      <c r="M85" s="54" t="str">
        <f>IF(入力!C53="","",入力!L53)</f>
        <v/>
      </c>
    </row>
    <row r="86" spans="1:13" ht="44.25" customHeight="1" x14ac:dyDescent="0.15">
      <c r="A86" s="44" t="str">
        <f>IF(入力!$C54="","",入力!$B$1)</f>
        <v/>
      </c>
      <c r="B86" s="31" t="str">
        <f>IF(入力!$C54="","",入力!C54)</f>
        <v/>
      </c>
      <c r="C86" s="32" t="str">
        <f>IF(入力!$C54="","",入力!D54)</f>
        <v/>
      </c>
      <c r="D86" s="32" t="str">
        <f>IF(入力!$C54="","",入力!E54)</f>
        <v/>
      </c>
      <c r="E86" s="31" t="str">
        <f>IF(入力!$C54="","",IF(OR(入力!F54=1,入力!F54="男"),"1 男","2 女"))</f>
        <v/>
      </c>
      <c r="F86" s="112" t="str">
        <f>IF(入力!$C54="","",IF(入力!H54=1,"A1 一般",IF(入力!H54=2,"A2 一般",IF(入力!H54=3,"B  生活習慣病",""))))</f>
        <v/>
      </c>
      <c r="G86" s="33" t="str">
        <f>IF(入力!$C54="","",入力!G54)</f>
        <v/>
      </c>
      <c r="H86" s="34" t="str">
        <f>IF(入力!C54="","","本人")</f>
        <v/>
      </c>
      <c r="I86" s="34" t="str">
        <f>IF(A86="","",IF(OR(入力!P54="医療機関へ確認ください",入力!P54="採取法が入っていません",入力!P54="男性です"),入力!P54,"済"))</f>
        <v/>
      </c>
      <c r="J86" s="35" t="str">
        <f>IF(入力!$C54="","",IF(入力!I54=1,"1 自己採取法",IF(入力!I54=2,"2 医師採取法",IF(入力!I54=3,"3 希望しない",""))))</f>
        <v/>
      </c>
      <c r="K86" s="36" t="str">
        <f>IF(入力!$C54="","",入力!K54)</f>
        <v/>
      </c>
      <c r="L86" s="37" t="str">
        <f>IF(入力!C54="","",入力!M54)</f>
        <v/>
      </c>
      <c r="M86" s="54" t="str">
        <f>IF(入力!C54="","",入力!L54)</f>
        <v/>
      </c>
    </row>
    <row r="87" spans="1:13" ht="44.25" customHeight="1" x14ac:dyDescent="0.15">
      <c r="A87" s="44" t="str">
        <f>IF(入力!$C55="","",入力!$B$1)</f>
        <v/>
      </c>
      <c r="B87" s="31" t="str">
        <f>IF(入力!$C55="","",入力!C55)</f>
        <v/>
      </c>
      <c r="C87" s="32" t="str">
        <f>IF(入力!$C55="","",入力!D55)</f>
        <v/>
      </c>
      <c r="D87" s="32" t="str">
        <f>IF(入力!$C55="","",入力!E55)</f>
        <v/>
      </c>
      <c r="E87" s="31" t="str">
        <f>IF(入力!$C55="","",IF(OR(入力!F55=1,入力!F55="男"),"1 男","2 女"))</f>
        <v/>
      </c>
      <c r="F87" s="112" t="str">
        <f>IF(入力!$C55="","",IF(入力!H55=1,"A1 一般",IF(入力!H55=2,"A2 一般",IF(入力!H55=3,"B  生活習慣病",""))))</f>
        <v/>
      </c>
      <c r="G87" s="33" t="str">
        <f>IF(入力!$C55="","",入力!G55)</f>
        <v/>
      </c>
      <c r="H87" s="34" t="str">
        <f>IF(入力!C55="","","本人")</f>
        <v/>
      </c>
      <c r="I87" s="34" t="str">
        <f>IF(A87="","",IF(OR(入力!P55="医療機関へ確認ください",入力!P55="採取法が入っていません",入力!P55="男性です"),入力!P55,"済"))</f>
        <v/>
      </c>
      <c r="J87" s="35" t="str">
        <f>IF(入力!$C55="","",IF(入力!I55=1,"1 自己採取法",IF(入力!I55=2,"2 医師採取法",IF(入力!I55=3,"3 希望しない",""))))</f>
        <v/>
      </c>
      <c r="K87" s="36" t="str">
        <f>IF(入力!$C55="","",入力!K55)</f>
        <v/>
      </c>
      <c r="L87" s="37" t="str">
        <f>IF(入力!C55="","",入力!M55)</f>
        <v/>
      </c>
      <c r="M87" s="54" t="str">
        <f>IF(入力!C55="","",入力!L55)</f>
        <v/>
      </c>
    </row>
    <row r="88" spans="1:13" ht="44.25" customHeight="1" x14ac:dyDescent="0.15">
      <c r="A88" s="44" t="str">
        <f>IF(入力!$C56="","",入力!$B$1)</f>
        <v/>
      </c>
      <c r="B88" s="31" t="str">
        <f>IF(入力!$C56="","",入力!C56)</f>
        <v/>
      </c>
      <c r="C88" s="32" t="str">
        <f>IF(入力!$C56="","",入力!D56)</f>
        <v/>
      </c>
      <c r="D88" s="32" t="str">
        <f>IF(入力!$C56="","",入力!E56)</f>
        <v/>
      </c>
      <c r="E88" s="31" t="str">
        <f>IF(入力!$C56="","",IF(OR(入力!F56=1,入力!F56="男"),"1 男","2 女"))</f>
        <v/>
      </c>
      <c r="F88" s="112" t="str">
        <f>IF(入力!$C56="","",IF(入力!H56=1,"A1 一般",IF(入力!H56=2,"A2 一般",IF(入力!H56=3,"B  生活習慣病",""))))</f>
        <v/>
      </c>
      <c r="G88" s="33" t="str">
        <f>IF(入力!$C56="","",入力!G56)</f>
        <v/>
      </c>
      <c r="H88" s="34" t="str">
        <f>IF(入力!C56="","","本人")</f>
        <v/>
      </c>
      <c r="I88" s="34" t="str">
        <f>IF(A88="","",IF(OR(入力!P56="医療機関へ確認ください",入力!P56="採取法が入っていません",入力!P56="男性です"),入力!P56,"済"))</f>
        <v/>
      </c>
      <c r="J88" s="35" t="str">
        <f>IF(入力!$C56="","",IF(入力!I56=1,"1 自己採取法",IF(入力!I56=2,"2 医師採取法",IF(入力!I56=3,"3 希望しない",""))))</f>
        <v/>
      </c>
      <c r="K88" s="36" t="str">
        <f>IF(入力!$C56="","",入力!K56)</f>
        <v/>
      </c>
      <c r="L88" s="37" t="str">
        <f>IF(入力!C56="","",入力!M56)</f>
        <v/>
      </c>
      <c r="M88" s="54" t="str">
        <f>IF(入力!C56="","",入力!L56)</f>
        <v/>
      </c>
    </row>
    <row r="89" spans="1:13" ht="44.25" customHeight="1" x14ac:dyDescent="0.15">
      <c r="A89" s="44" t="str">
        <f>IF(入力!$C57="","",入力!$B$1)</f>
        <v/>
      </c>
      <c r="B89" s="31" t="str">
        <f>IF(入力!$C57="","",入力!C57)</f>
        <v/>
      </c>
      <c r="C89" s="32" t="str">
        <f>IF(入力!$C57="","",入力!D57)</f>
        <v/>
      </c>
      <c r="D89" s="32" t="str">
        <f>IF(入力!$C57="","",入力!E57)</f>
        <v/>
      </c>
      <c r="E89" s="31" t="str">
        <f>IF(入力!$C57="","",IF(OR(入力!F57=1,入力!F57="男"),"1 男","2 女"))</f>
        <v/>
      </c>
      <c r="F89" s="112" t="str">
        <f>IF(入力!$C57="","",IF(入力!H57=1,"A1 一般",IF(入力!H57=2,"A2 一般",IF(入力!H57=3,"B  生活習慣病",""))))</f>
        <v/>
      </c>
      <c r="G89" s="33" t="str">
        <f>IF(入力!$C57="","",入力!G57)</f>
        <v/>
      </c>
      <c r="H89" s="34" t="str">
        <f>IF(入力!C57="","","本人")</f>
        <v/>
      </c>
      <c r="I89" s="34" t="str">
        <f>IF(A89="","",IF(OR(入力!P57="医療機関へ確認ください",入力!P57="採取法が入っていません",入力!P57="男性です"),入力!P57,"済"))</f>
        <v/>
      </c>
      <c r="J89" s="35" t="str">
        <f>IF(入力!$C57="","",IF(入力!I57=1,"1 自己採取法",IF(入力!I57=2,"2 医師採取法",IF(入力!I57=3,"3 希望しない",""))))</f>
        <v/>
      </c>
      <c r="K89" s="36" t="str">
        <f>IF(入力!$C57="","",入力!K57)</f>
        <v/>
      </c>
      <c r="L89" s="37" t="str">
        <f>IF(入力!C57="","",入力!M57)</f>
        <v/>
      </c>
      <c r="M89" s="54" t="str">
        <f>IF(入力!C57="","",入力!L57)</f>
        <v/>
      </c>
    </row>
    <row r="90" spans="1:13" ht="44.25" customHeight="1" x14ac:dyDescent="0.15">
      <c r="A90" s="45" t="str">
        <f>IF(入力!$C58="","",入力!$B$1)</f>
        <v/>
      </c>
      <c r="B90" s="46" t="str">
        <f>IF(入力!$C58="","",入力!C58)</f>
        <v/>
      </c>
      <c r="C90" s="47" t="str">
        <f>IF(入力!$C58="","",入力!D58)</f>
        <v/>
      </c>
      <c r="D90" s="47" t="str">
        <f>IF(入力!$C58="","",入力!E58)</f>
        <v/>
      </c>
      <c r="E90" s="46" t="str">
        <f>IF(入力!$C58="","",IF(OR(入力!F58=1,入力!F58="男"),"1 男","2 女"))</f>
        <v/>
      </c>
      <c r="F90" s="113" t="str">
        <f>IF(入力!$C58="","",IF(入力!H58=1,"A1 一般",IF(入力!H58=2,"A2 一般",IF(入力!H58=3,"B  生活習慣病",""))))</f>
        <v/>
      </c>
      <c r="G90" s="48" t="str">
        <f>IF(入力!$C58="","",入力!G58)</f>
        <v/>
      </c>
      <c r="H90" s="49" t="str">
        <f>IF(入力!C58="","","本人")</f>
        <v/>
      </c>
      <c r="I90" s="49" t="str">
        <f>IF(A90="","",IF(OR(入力!P58="医療機関へ確認ください",入力!P58="採取法が入っていません",入力!P58="男性です"),入力!P58,"済"))</f>
        <v/>
      </c>
      <c r="J90" s="50" t="str">
        <f>IF(入力!$C58="","",IF(入力!I58=1,"1 自己採取法",IF(入力!I58=2,"2 医師採取法",IF(入力!I58=3,"3 希望しない",""))))</f>
        <v/>
      </c>
      <c r="K90" s="51" t="str">
        <f>IF(入力!$C58="","",入力!K58)</f>
        <v/>
      </c>
      <c r="L90" s="52" t="str">
        <f>IF(入力!C58="","",入力!M58)</f>
        <v/>
      </c>
      <c r="M90" s="55" t="str">
        <f>IF(入力!C58="","",入力!L58)</f>
        <v/>
      </c>
    </row>
    <row r="91" spans="1:13" ht="44.25" customHeight="1" x14ac:dyDescent="0.15">
      <c r="A91" s="100"/>
      <c r="B91" s="100"/>
      <c r="C91" s="101"/>
      <c r="D91" s="101"/>
      <c r="E91" s="100"/>
      <c r="F91" s="102"/>
      <c r="G91" s="103"/>
      <c r="H91" s="104"/>
      <c r="I91" s="104"/>
      <c r="J91" s="105"/>
      <c r="K91" s="106"/>
      <c r="L91" s="107"/>
      <c r="M91" s="108"/>
    </row>
    <row r="92" spans="1:13" s="98" customFormat="1" ht="26.25" customHeight="1" x14ac:dyDescent="0.15">
      <c r="A92" s="97" t="s">
        <v>29</v>
      </c>
      <c r="C92" s="98" t="s">
        <v>114</v>
      </c>
      <c r="H92" s="95" t="s">
        <v>109</v>
      </c>
      <c r="I92" s="95"/>
      <c r="L92" s="99"/>
    </row>
    <row r="93" spans="1:13" s="98" customFormat="1" ht="26.25" customHeight="1" x14ac:dyDescent="0.15">
      <c r="A93" s="97"/>
      <c r="C93" s="98" t="s">
        <v>30</v>
      </c>
      <c r="H93" s="95" t="s">
        <v>110</v>
      </c>
      <c r="I93" s="95"/>
      <c r="L93" s="99"/>
    </row>
    <row r="94" spans="1:13" s="98" customFormat="1" ht="26.25" customHeight="1" x14ac:dyDescent="0.15">
      <c r="B94" s="97"/>
      <c r="C94" s="98" t="s">
        <v>94</v>
      </c>
      <c r="H94" s="96" t="str">
        <f>H75</f>
        <v>⑤　申込締切日は、令和７年９月１９日（金）必着。＜ＦＡＸ不可＞</v>
      </c>
      <c r="I94" s="96"/>
    </row>
    <row r="95" spans="1:13" ht="26.25" customHeight="1" x14ac:dyDescent="0.15"/>
    <row r="96" spans="1:13" ht="41.25" customHeight="1" x14ac:dyDescent="0.15">
      <c r="A96" s="131" t="str">
        <f>$A$1</f>
        <v>令和７年度　秋季会場別健診申込書</v>
      </c>
      <c r="B96" s="131"/>
      <c r="C96" s="131"/>
      <c r="D96" s="131"/>
      <c r="E96" s="131"/>
      <c r="F96" s="131"/>
      <c r="G96" s="11"/>
      <c r="H96" s="11"/>
      <c r="I96" s="11"/>
      <c r="J96" s="11"/>
      <c r="L96" s="13"/>
      <c r="M96" s="12">
        <f>M77+1</f>
        <v>6</v>
      </c>
    </row>
    <row r="97" spans="1:13" ht="48" customHeight="1" x14ac:dyDescent="0.15">
      <c r="A97" s="132" t="s">
        <v>0</v>
      </c>
      <c r="B97" s="132"/>
      <c r="C97" s="26" t="s">
        <v>33</v>
      </c>
      <c r="D97" s="132" t="s">
        <v>35</v>
      </c>
      <c r="E97" s="132"/>
      <c r="F97" s="132"/>
      <c r="G97" s="27" t="s">
        <v>1</v>
      </c>
      <c r="H97" s="133">
        <f>$H$2</f>
        <v>0</v>
      </c>
      <c r="I97" s="133"/>
      <c r="J97" s="133"/>
      <c r="K97" s="133"/>
      <c r="L97" s="134" t="str">
        <f>$L$2</f>
        <v>担 当 者　　</v>
      </c>
      <c r="M97" s="134"/>
    </row>
    <row r="98" spans="1:13" ht="48" customHeight="1" x14ac:dyDescent="0.15">
      <c r="A98" s="28" t="s">
        <v>2</v>
      </c>
      <c r="B98" s="29" t="str">
        <f>$B$3</f>
        <v/>
      </c>
      <c r="C98" s="14" t="s">
        <v>34</v>
      </c>
      <c r="D98" s="128" t="str">
        <f>$D$3</f>
        <v/>
      </c>
      <c r="E98" s="128"/>
      <c r="F98" s="128"/>
      <c r="G98" s="30" t="s">
        <v>3</v>
      </c>
      <c r="H98" s="129">
        <f>$H$3</f>
        <v>0</v>
      </c>
      <c r="I98" s="129"/>
      <c r="J98" s="129"/>
      <c r="K98" s="129"/>
      <c r="L98" s="130" t="str">
        <f>$L$3</f>
        <v>電話番号　　</v>
      </c>
      <c r="M98" s="130"/>
    </row>
    <row r="99" spans="1:13" ht="63" customHeight="1" x14ac:dyDescent="0.15">
      <c r="A99" s="38" t="s">
        <v>15</v>
      </c>
      <c r="B99" s="39" t="s">
        <v>16</v>
      </c>
      <c r="C99" s="39" t="s">
        <v>5</v>
      </c>
      <c r="D99" s="39" t="s">
        <v>14</v>
      </c>
      <c r="E99" s="40" t="s">
        <v>113</v>
      </c>
      <c r="F99" s="41" t="s">
        <v>122</v>
      </c>
      <c r="G99" s="39" t="s">
        <v>10</v>
      </c>
      <c r="H99" s="40" t="s">
        <v>31</v>
      </c>
      <c r="I99" s="41" t="s">
        <v>115</v>
      </c>
      <c r="J99" s="42" t="s">
        <v>112</v>
      </c>
      <c r="K99" s="40" t="s">
        <v>4</v>
      </c>
      <c r="L99" s="39" t="s">
        <v>22</v>
      </c>
      <c r="M99" s="43" t="s">
        <v>20</v>
      </c>
    </row>
    <row r="100" spans="1:13" ht="44.25" customHeight="1" x14ac:dyDescent="0.15">
      <c r="A100" s="44" t="str">
        <f>IF(入力!$C59="","",入力!$B$1)</f>
        <v/>
      </c>
      <c r="B100" s="31" t="str">
        <f>IF(入力!$C59="","",入力!C59)</f>
        <v/>
      </c>
      <c r="C100" s="32" t="str">
        <f>IF(入力!$C59="","",入力!D59)</f>
        <v/>
      </c>
      <c r="D100" s="32" t="str">
        <f>IF(入力!$C59="","",入力!E59)</f>
        <v/>
      </c>
      <c r="E100" s="31" t="str">
        <f>IF(入力!$C59="","",IF(OR(入力!F59=1,入力!F59="男"),"1 男","2 女"))</f>
        <v/>
      </c>
      <c r="F100" s="112" t="str">
        <f>IF(入力!$C59="","",IF(入力!H59=1,"A1 一般",IF(入力!H59=2,"A2 一般",IF(入力!H59=3,"B  生活習慣病",""))))</f>
        <v/>
      </c>
      <c r="G100" s="33" t="str">
        <f>IF(入力!$C59="","",入力!G59)</f>
        <v/>
      </c>
      <c r="H100" s="34" t="str">
        <f>IF(入力!C59="","","本人")</f>
        <v/>
      </c>
      <c r="I100" s="34" t="str">
        <f>IF(A100="","",IF(OR(入力!P59="医療機関へ確認ください",入力!P59="採取法が入っていません",入力!P59="男性です"),入力!P59,"済"))</f>
        <v/>
      </c>
      <c r="J100" s="35" t="str">
        <f>IF(入力!$C59="","",IF(入力!I59=1,"1 自己採取法",IF(入力!I59=2,"2 医師採取法",IF(入力!I59=3,"3 希望しない",""))))</f>
        <v/>
      </c>
      <c r="K100" s="36" t="str">
        <f>IF(入力!$C59="","",入力!K59)</f>
        <v/>
      </c>
      <c r="L100" s="37" t="str">
        <f>IF(入力!C59="","",入力!M59)</f>
        <v/>
      </c>
      <c r="M100" s="54" t="str">
        <f>IF(入力!C59="","",入力!L59)</f>
        <v/>
      </c>
    </row>
    <row r="101" spans="1:13" ht="44.25" customHeight="1" x14ac:dyDescent="0.15">
      <c r="A101" s="44" t="str">
        <f>IF(入力!$C60="","",入力!$B$1)</f>
        <v/>
      </c>
      <c r="B101" s="31" t="str">
        <f>IF(入力!$C60="","",入力!C60)</f>
        <v/>
      </c>
      <c r="C101" s="32" t="str">
        <f>IF(入力!$C60="","",入力!D60)</f>
        <v/>
      </c>
      <c r="D101" s="32" t="str">
        <f>IF(入力!$C60="","",入力!E60)</f>
        <v/>
      </c>
      <c r="E101" s="31" t="str">
        <f>IF(入力!$C60="","",IF(OR(入力!F60=1,入力!F60="男"),"1 男","2 女"))</f>
        <v/>
      </c>
      <c r="F101" s="112" t="str">
        <f>IF(入力!$C60="","",IF(入力!H60=1,"A1 一般",IF(入力!H60=2,"A2 一般",IF(入力!H60=3,"B  生活習慣病",""))))</f>
        <v/>
      </c>
      <c r="G101" s="33" t="str">
        <f>IF(入力!$C60="","",入力!G60)</f>
        <v/>
      </c>
      <c r="H101" s="34" t="str">
        <f>IF(入力!C60="","","本人")</f>
        <v/>
      </c>
      <c r="I101" s="34" t="str">
        <f>IF(A101="","",IF(OR(入力!P60="医療機関へ確認ください",入力!P60="採取法が入っていません",入力!P60="男性です"),入力!P60,"済"))</f>
        <v/>
      </c>
      <c r="J101" s="35" t="str">
        <f>IF(入力!$C60="","",IF(入力!I60=1,"1 自己採取法",IF(入力!I60=2,"2 医師採取法",IF(入力!I60=3,"3 希望しない",""))))</f>
        <v/>
      </c>
      <c r="K101" s="36" t="str">
        <f>IF(入力!$C60="","",入力!K60)</f>
        <v/>
      </c>
      <c r="L101" s="37" t="str">
        <f>IF(入力!C60="","",入力!M60)</f>
        <v/>
      </c>
      <c r="M101" s="54" t="str">
        <f>IF(入力!C60="","",入力!L60)</f>
        <v/>
      </c>
    </row>
    <row r="102" spans="1:13" ht="44.25" customHeight="1" x14ac:dyDescent="0.15">
      <c r="A102" s="44" t="str">
        <f>IF(入力!$C61="","",入力!$B$1)</f>
        <v/>
      </c>
      <c r="B102" s="31" t="str">
        <f>IF(入力!$C61="","",入力!C61)</f>
        <v/>
      </c>
      <c r="C102" s="32" t="str">
        <f>IF(入力!$C61="","",入力!D61)</f>
        <v/>
      </c>
      <c r="D102" s="32" t="str">
        <f>IF(入力!$C61="","",入力!E61)</f>
        <v/>
      </c>
      <c r="E102" s="31" t="str">
        <f>IF(入力!$C61="","",IF(OR(入力!F61=1,入力!F61="男"),"1 男","2 女"))</f>
        <v/>
      </c>
      <c r="F102" s="112" t="str">
        <f>IF(入力!$C61="","",IF(入力!H61=1,"A1 一般",IF(入力!H61=2,"A2 一般",IF(入力!H61=3,"B  生活習慣病",""))))</f>
        <v/>
      </c>
      <c r="G102" s="33" t="str">
        <f>IF(入力!$C61="","",入力!G61)</f>
        <v/>
      </c>
      <c r="H102" s="34" t="str">
        <f>IF(入力!C61="","","本人")</f>
        <v/>
      </c>
      <c r="I102" s="34" t="str">
        <f>IF(A102="","",IF(OR(入力!P61="医療機関へ確認ください",入力!P61="採取法が入っていません",入力!P61="男性です"),入力!P61,"済"))</f>
        <v/>
      </c>
      <c r="J102" s="35" t="str">
        <f>IF(入力!$C61="","",IF(入力!I61=1,"1 自己採取法",IF(入力!I61=2,"2 医師採取法",IF(入力!I61=3,"3 希望しない",""))))</f>
        <v/>
      </c>
      <c r="K102" s="36" t="str">
        <f>IF(入力!$C61="","",入力!K61)</f>
        <v/>
      </c>
      <c r="L102" s="37" t="str">
        <f>IF(入力!C61="","",入力!M61)</f>
        <v/>
      </c>
      <c r="M102" s="54" t="str">
        <f>IF(入力!C61="","",入力!L61)</f>
        <v/>
      </c>
    </row>
    <row r="103" spans="1:13" ht="44.25" customHeight="1" x14ac:dyDescent="0.15">
      <c r="A103" s="44" t="str">
        <f>IF(入力!$C62="","",入力!$B$1)</f>
        <v/>
      </c>
      <c r="B103" s="31" t="str">
        <f>IF(入力!$C62="","",入力!C62)</f>
        <v/>
      </c>
      <c r="C103" s="32" t="str">
        <f>IF(入力!$C62="","",入力!D62)</f>
        <v/>
      </c>
      <c r="D103" s="32" t="str">
        <f>IF(入力!$C62="","",入力!E62)</f>
        <v/>
      </c>
      <c r="E103" s="31" t="str">
        <f>IF(入力!$C62="","",IF(OR(入力!F62=1,入力!F62="男"),"1 男","2 女"))</f>
        <v/>
      </c>
      <c r="F103" s="112" t="str">
        <f>IF(入力!$C62="","",IF(入力!H62=1,"A1 一般",IF(入力!H62=2,"A2 一般",IF(入力!H62=3,"B  生活習慣病",""))))</f>
        <v/>
      </c>
      <c r="G103" s="33" t="str">
        <f>IF(入力!$C62="","",入力!G62)</f>
        <v/>
      </c>
      <c r="H103" s="34" t="str">
        <f>IF(入力!C62="","","本人")</f>
        <v/>
      </c>
      <c r="I103" s="34" t="str">
        <f>IF(A103="","",IF(OR(入力!P62="医療機関へ確認ください",入力!P62="採取法が入っていません",入力!P62="男性です"),入力!P62,"済"))</f>
        <v/>
      </c>
      <c r="J103" s="35" t="str">
        <f>IF(入力!$C62="","",IF(入力!I62=1,"1 自己採取法",IF(入力!I62=2,"2 医師採取法",IF(入力!I62=3,"3 希望しない",""))))</f>
        <v/>
      </c>
      <c r="K103" s="36" t="str">
        <f>IF(入力!$C62="","",入力!K62)</f>
        <v/>
      </c>
      <c r="L103" s="37" t="str">
        <f>IF(入力!C62="","",入力!M62)</f>
        <v/>
      </c>
      <c r="M103" s="54" t="str">
        <f>IF(入力!C62="","",入力!L62)</f>
        <v/>
      </c>
    </row>
    <row r="104" spans="1:13" ht="44.25" customHeight="1" x14ac:dyDescent="0.15">
      <c r="A104" s="44" t="str">
        <f>IF(入力!$C63="","",入力!$B$1)</f>
        <v/>
      </c>
      <c r="B104" s="31" t="str">
        <f>IF(入力!$C63="","",入力!C63)</f>
        <v/>
      </c>
      <c r="C104" s="32" t="str">
        <f>IF(入力!$C63="","",入力!D63)</f>
        <v/>
      </c>
      <c r="D104" s="32" t="str">
        <f>IF(入力!$C63="","",入力!E63)</f>
        <v/>
      </c>
      <c r="E104" s="31" t="str">
        <f>IF(入力!$C63="","",IF(OR(入力!F63=1,入力!F63="男"),"1 男","2 女"))</f>
        <v/>
      </c>
      <c r="F104" s="112" t="str">
        <f>IF(入力!$C63="","",IF(入力!H63=1,"A1 一般",IF(入力!H63=2,"A2 一般",IF(入力!H63=3,"B  生活習慣病",""))))</f>
        <v/>
      </c>
      <c r="G104" s="33" t="str">
        <f>IF(入力!$C63="","",入力!G63)</f>
        <v/>
      </c>
      <c r="H104" s="34" t="str">
        <f>IF(入力!C63="","","本人")</f>
        <v/>
      </c>
      <c r="I104" s="34" t="str">
        <f>IF(A104="","",IF(OR(入力!P63="医療機関へ確認ください",入力!P63="採取法が入っていません",入力!P63="男性です"),入力!P63,"済"))</f>
        <v/>
      </c>
      <c r="J104" s="35" t="str">
        <f>IF(入力!$C63="","",IF(入力!I63=1,"1 自己採取法",IF(入力!I63=2,"2 医師採取法",IF(入力!I63=3,"3 希望しない",""))))</f>
        <v/>
      </c>
      <c r="K104" s="36" t="str">
        <f>IF(入力!$C63="","",入力!K63)</f>
        <v/>
      </c>
      <c r="L104" s="37" t="str">
        <f>IF(入力!C63="","",入力!M63)</f>
        <v/>
      </c>
      <c r="M104" s="54" t="str">
        <f>IF(入力!C63="","",入力!L63)</f>
        <v/>
      </c>
    </row>
    <row r="105" spans="1:13" ht="44.25" customHeight="1" x14ac:dyDescent="0.15">
      <c r="A105" s="44" t="str">
        <f>IF(入力!$C64="","",入力!$B$1)</f>
        <v/>
      </c>
      <c r="B105" s="31" t="str">
        <f>IF(入力!$C64="","",入力!C64)</f>
        <v/>
      </c>
      <c r="C105" s="32" t="str">
        <f>IF(入力!$C64="","",入力!D64)</f>
        <v/>
      </c>
      <c r="D105" s="32" t="str">
        <f>IF(入力!$C64="","",入力!E64)</f>
        <v/>
      </c>
      <c r="E105" s="31" t="str">
        <f>IF(入力!$C64="","",IF(OR(入力!F64=1,入力!F64="男"),"1 男","2 女"))</f>
        <v/>
      </c>
      <c r="F105" s="112" t="str">
        <f>IF(入力!$C64="","",IF(入力!H64=1,"A1 一般",IF(入力!H64=2,"A2 一般",IF(入力!H64=3,"B  生活習慣病",""))))</f>
        <v/>
      </c>
      <c r="G105" s="33" t="str">
        <f>IF(入力!$C64="","",入力!G64)</f>
        <v/>
      </c>
      <c r="H105" s="34" t="str">
        <f>IF(入力!C64="","","本人")</f>
        <v/>
      </c>
      <c r="I105" s="34" t="str">
        <f>IF(A105="","",IF(OR(入力!P64="医療機関へ確認ください",入力!P64="採取法が入っていません",入力!P64="男性です"),入力!P64,"済"))</f>
        <v/>
      </c>
      <c r="J105" s="35" t="str">
        <f>IF(入力!$C64="","",IF(入力!I64=1,"1 自己採取法",IF(入力!I64=2,"2 医師採取法",IF(入力!I64=3,"3 希望しない",""))))</f>
        <v/>
      </c>
      <c r="K105" s="36" t="str">
        <f>IF(入力!$C64="","",入力!K64)</f>
        <v/>
      </c>
      <c r="L105" s="37" t="str">
        <f>IF(入力!C64="","",入力!M64)</f>
        <v/>
      </c>
      <c r="M105" s="54" t="str">
        <f>IF(入力!C64="","",入力!L64)</f>
        <v/>
      </c>
    </row>
    <row r="106" spans="1:13" ht="44.25" customHeight="1" x14ac:dyDescent="0.15">
      <c r="A106" s="44" t="str">
        <f>IF(入力!$C65="","",入力!$B$1)</f>
        <v/>
      </c>
      <c r="B106" s="31" t="str">
        <f>IF(入力!$C65="","",入力!C65)</f>
        <v/>
      </c>
      <c r="C106" s="32" t="str">
        <f>IF(入力!$C65="","",入力!D65)</f>
        <v/>
      </c>
      <c r="D106" s="32" t="str">
        <f>IF(入力!$C65="","",入力!E65)</f>
        <v/>
      </c>
      <c r="E106" s="31" t="str">
        <f>IF(入力!$C65="","",IF(OR(入力!F65=1,入力!F65="男"),"1 男","2 女"))</f>
        <v/>
      </c>
      <c r="F106" s="112" t="str">
        <f>IF(入力!$C65="","",IF(入力!H65=1,"A1 一般",IF(入力!H65=2,"A2 一般",IF(入力!H65=3,"B  生活習慣病",""))))</f>
        <v/>
      </c>
      <c r="G106" s="33" t="str">
        <f>IF(入力!$C65="","",入力!G65)</f>
        <v/>
      </c>
      <c r="H106" s="34" t="str">
        <f>IF(入力!C65="","","本人")</f>
        <v/>
      </c>
      <c r="I106" s="34" t="str">
        <f>IF(A106="","",IF(OR(入力!P65="医療機関へ確認ください",入力!P65="採取法が入っていません",入力!P65="男性です"),入力!P65,"済"))</f>
        <v/>
      </c>
      <c r="J106" s="35" t="str">
        <f>IF(入力!$C65="","",IF(入力!I65=1,"1 自己採取法",IF(入力!I65=2,"2 医師採取法",IF(入力!I65=3,"3 希望しない",""))))</f>
        <v/>
      </c>
      <c r="K106" s="36" t="str">
        <f>IF(入力!$C65="","",入力!K65)</f>
        <v/>
      </c>
      <c r="L106" s="37" t="str">
        <f>IF(入力!C65="","",入力!M65)</f>
        <v/>
      </c>
      <c r="M106" s="54" t="str">
        <f>IF(入力!C65="","",入力!L65)</f>
        <v/>
      </c>
    </row>
    <row r="107" spans="1:13" ht="44.25" customHeight="1" x14ac:dyDescent="0.15">
      <c r="A107" s="44" t="str">
        <f>IF(入力!$C66="","",入力!$B$1)</f>
        <v/>
      </c>
      <c r="B107" s="31" t="str">
        <f>IF(入力!$C66="","",入力!C66)</f>
        <v/>
      </c>
      <c r="C107" s="32" t="str">
        <f>IF(入力!$C66="","",入力!D66)</f>
        <v/>
      </c>
      <c r="D107" s="32" t="str">
        <f>IF(入力!$C66="","",入力!E66)</f>
        <v/>
      </c>
      <c r="E107" s="31" t="str">
        <f>IF(入力!$C66="","",IF(OR(入力!F66=1,入力!F66="男"),"1 男","2 女"))</f>
        <v/>
      </c>
      <c r="F107" s="112" t="str">
        <f>IF(入力!$C66="","",IF(入力!H66=1,"A1 一般",IF(入力!H66=2,"A2 一般",IF(入力!H66=3,"B  生活習慣病",""))))</f>
        <v/>
      </c>
      <c r="G107" s="33" t="str">
        <f>IF(入力!$C66="","",入力!G66)</f>
        <v/>
      </c>
      <c r="H107" s="34" t="str">
        <f>IF(入力!C66="","","本人")</f>
        <v/>
      </c>
      <c r="I107" s="34" t="str">
        <f>IF(A107="","",IF(OR(入力!P66="医療機関へ確認ください",入力!P66="採取法が入っていません",入力!P66="男性です"),入力!P66,"済"))</f>
        <v/>
      </c>
      <c r="J107" s="35" t="str">
        <f>IF(入力!$C66="","",IF(入力!I66=1,"1 自己採取法",IF(入力!I66=2,"2 医師採取法",IF(入力!I66=3,"3 希望しない",""))))</f>
        <v/>
      </c>
      <c r="K107" s="36" t="str">
        <f>IF(入力!$C66="","",入力!K66)</f>
        <v/>
      </c>
      <c r="L107" s="37" t="str">
        <f>IF(入力!C66="","",入力!M66)</f>
        <v/>
      </c>
      <c r="M107" s="54" t="str">
        <f>IF(入力!C66="","",入力!L66)</f>
        <v/>
      </c>
    </row>
    <row r="108" spans="1:13" ht="44.25" customHeight="1" x14ac:dyDescent="0.15">
      <c r="A108" s="44" t="str">
        <f>IF(入力!$C67="","",入力!$B$1)</f>
        <v/>
      </c>
      <c r="B108" s="31" t="str">
        <f>IF(入力!$C67="","",入力!C67)</f>
        <v/>
      </c>
      <c r="C108" s="32" t="str">
        <f>IF(入力!$C67="","",入力!D67)</f>
        <v/>
      </c>
      <c r="D108" s="32" t="str">
        <f>IF(入力!$C67="","",入力!E67)</f>
        <v/>
      </c>
      <c r="E108" s="31" t="str">
        <f>IF(入力!$C67="","",IF(OR(入力!F67=1,入力!F67="男"),"1 男","2 女"))</f>
        <v/>
      </c>
      <c r="F108" s="112" t="str">
        <f>IF(入力!$C67="","",IF(入力!H67=1,"A1 一般",IF(入力!H67=2,"A2 一般",IF(入力!H67=3,"B  生活習慣病",""))))</f>
        <v/>
      </c>
      <c r="G108" s="33" t="str">
        <f>IF(入力!$C67="","",入力!G67)</f>
        <v/>
      </c>
      <c r="H108" s="34" t="str">
        <f>IF(入力!C67="","","本人")</f>
        <v/>
      </c>
      <c r="I108" s="34" t="str">
        <f>IF(A108="","",IF(OR(入力!P67="医療機関へ確認ください",入力!P67="採取法が入っていません",入力!P67="男性です"),入力!P67,"済"))</f>
        <v/>
      </c>
      <c r="J108" s="35" t="str">
        <f>IF(入力!$C67="","",IF(入力!I67=1,"1 自己採取法",IF(入力!I67=2,"2 医師採取法",IF(入力!I67=3,"3 希望しない",""))))</f>
        <v/>
      </c>
      <c r="K108" s="36" t="str">
        <f>IF(入力!$C67="","",入力!K67)</f>
        <v/>
      </c>
      <c r="L108" s="37" t="str">
        <f>IF(入力!C67="","",入力!M67)</f>
        <v/>
      </c>
      <c r="M108" s="54" t="str">
        <f>IF(入力!C67="","",入力!L67)</f>
        <v/>
      </c>
    </row>
    <row r="109" spans="1:13" ht="44.25" customHeight="1" x14ac:dyDescent="0.15">
      <c r="A109" s="45" t="str">
        <f>IF(入力!$C68="","",入力!$B$1)</f>
        <v/>
      </c>
      <c r="B109" s="46" t="str">
        <f>IF(入力!$C68="","",入力!C68)</f>
        <v/>
      </c>
      <c r="C109" s="47" t="str">
        <f>IF(入力!$C68="","",入力!D68)</f>
        <v/>
      </c>
      <c r="D109" s="47" t="str">
        <f>IF(入力!$C68="","",入力!E68)</f>
        <v/>
      </c>
      <c r="E109" s="46" t="str">
        <f>IF(入力!$C68="","",IF(OR(入力!F68=1,入力!F68="男"),"1 男","2 女"))</f>
        <v/>
      </c>
      <c r="F109" s="113" t="str">
        <f>IF(入力!$C68="","",IF(入力!H68=1,"A1 一般",IF(入力!H68=2,"A2 一般",IF(入力!H68=3,"B  生活習慣病",""))))</f>
        <v/>
      </c>
      <c r="G109" s="48" t="str">
        <f>IF(入力!$C68="","",入力!G68)</f>
        <v/>
      </c>
      <c r="H109" s="49" t="str">
        <f>IF(入力!C68="","","本人")</f>
        <v/>
      </c>
      <c r="I109" s="49" t="str">
        <f>IF(A109="","",IF(OR(入力!P68="医療機関へ確認ください",入力!P68="採取法が入っていません",入力!P68="男性です"),入力!P68,"済"))</f>
        <v/>
      </c>
      <c r="J109" s="50" t="str">
        <f>IF(入力!$C68="","",IF(入力!I68=1,"1 自己採取法",IF(入力!I68=2,"2 医師採取法",IF(入力!I68=3,"3 希望しない",""))))</f>
        <v/>
      </c>
      <c r="K109" s="51" t="str">
        <f>IF(入力!$C68="","",入力!K68)</f>
        <v/>
      </c>
      <c r="L109" s="52" t="str">
        <f>IF(入力!C68="","",入力!M68)</f>
        <v/>
      </c>
      <c r="M109" s="55" t="str">
        <f>IF(入力!C68="","",入力!L68)</f>
        <v/>
      </c>
    </row>
    <row r="110" spans="1:13" ht="44.25" customHeight="1" x14ac:dyDescent="0.15">
      <c r="A110" s="100"/>
      <c r="B110" s="100"/>
      <c r="C110" s="101"/>
      <c r="D110" s="101"/>
      <c r="E110" s="100"/>
      <c r="F110" s="102"/>
      <c r="G110" s="103"/>
      <c r="H110" s="104"/>
      <c r="I110" s="104"/>
      <c r="J110" s="105"/>
      <c r="K110" s="106"/>
      <c r="L110" s="107"/>
      <c r="M110" s="108"/>
    </row>
    <row r="111" spans="1:13" s="98" customFormat="1" ht="26.25" customHeight="1" x14ac:dyDescent="0.15">
      <c r="A111" s="97" t="s">
        <v>29</v>
      </c>
      <c r="C111" s="98" t="s">
        <v>114</v>
      </c>
      <c r="H111" s="95" t="s">
        <v>109</v>
      </c>
      <c r="I111" s="95"/>
      <c r="L111" s="99"/>
    </row>
    <row r="112" spans="1:13" s="98" customFormat="1" ht="26.25" customHeight="1" x14ac:dyDescent="0.15">
      <c r="A112" s="97"/>
      <c r="C112" s="98" t="s">
        <v>30</v>
      </c>
      <c r="H112" s="95" t="s">
        <v>110</v>
      </c>
      <c r="I112" s="95"/>
      <c r="L112" s="99"/>
    </row>
    <row r="113" spans="1:13" s="98" customFormat="1" ht="26.25" customHeight="1" x14ac:dyDescent="0.15">
      <c r="B113" s="97"/>
      <c r="C113" s="98" t="s">
        <v>94</v>
      </c>
      <c r="H113" s="96" t="str">
        <f>H94</f>
        <v>⑤　申込締切日は、令和７年９月１９日（金）必着。＜ＦＡＸ不可＞</v>
      </c>
      <c r="I113" s="96"/>
    </row>
    <row r="114" spans="1:13" ht="26.25" customHeight="1" x14ac:dyDescent="0.15"/>
    <row r="115" spans="1:13" ht="41.25" customHeight="1" x14ac:dyDescent="0.15">
      <c r="A115" s="131" t="str">
        <f>$A$1</f>
        <v>令和７年度　秋季会場別健診申込書</v>
      </c>
      <c r="B115" s="131"/>
      <c r="C115" s="131"/>
      <c r="D115" s="131"/>
      <c r="E115" s="131"/>
      <c r="F115" s="131"/>
      <c r="G115" s="11"/>
      <c r="H115" s="11"/>
      <c r="I115" s="11"/>
      <c r="J115" s="11"/>
      <c r="L115" s="13"/>
      <c r="M115" s="12">
        <f>M96+1</f>
        <v>7</v>
      </c>
    </row>
    <row r="116" spans="1:13" ht="48" customHeight="1" x14ac:dyDescent="0.15">
      <c r="A116" s="132" t="s">
        <v>0</v>
      </c>
      <c r="B116" s="132"/>
      <c r="C116" s="26" t="s">
        <v>33</v>
      </c>
      <c r="D116" s="132" t="s">
        <v>35</v>
      </c>
      <c r="E116" s="132"/>
      <c r="F116" s="132"/>
      <c r="G116" s="27" t="s">
        <v>1</v>
      </c>
      <c r="H116" s="133">
        <f>$H$2</f>
        <v>0</v>
      </c>
      <c r="I116" s="133"/>
      <c r="J116" s="133"/>
      <c r="K116" s="133"/>
      <c r="L116" s="134" t="str">
        <f>$L$2</f>
        <v>担 当 者　　</v>
      </c>
      <c r="M116" s="134"/>
    </row>
    <row r="117" spans="1:13" ht="48" customHeight="1" x14ac:dyDescent="0.15">
      <c r="A117" s="28" t="s">
        <v>2</v>
      </c>
      <c r="B117" s="29" t="str">
        <f>$B$3</f>
        <v/>
      </c>
      <c r="C117" s="14" t="s">
        <v>34</v>
      </c>
      <c r="D117" s="128" t="str">
        <f>$D$3</f>
        <v/>
      </c>
      <c r="E117" s="128"/>
      <c r="F117" s="128"/>
      <c r="G117" s="30" t="s">
        <v>3</v>
      </c>
      <c r="H117" s="129">
        <f>$H$3</f>
        <v>0</v>
      </c>
      <c r="I117" s="129"/>
      <c r="J117" s="129"/>
      <c r="K117" s="129"/>
      <c r="L117" s="130" t="str">
        <f>$L$3</f>
        <v>電話番号　　</v>
      </c>
      <c r="M117" s="130"/>
    </row>
    <row r="118" spans="1:13" ht="63" customHeight="1" x14ac:dyDescent="0.15">
      <c r="A118" s="38" t="s">
        <v>15</v>
      </c>
      <c r="B118" s="39" t="s">
        <v>16</v>
      </c>
      <c r="C118" s="39" t="s">
        <v>5</v>
      </c>
      <c r="D118" s="39" t="s">
        <v>14</v>
      </c>
      <c r="E118" s="40" t="s">
        <v>113</v>
      </c>
      <c r="F118" s="41" t="s">
        <v>122</v>
      </c>
      <c r="G118" s="39" t="s">
        <v>10</v>
      </c>
      <c r="H118" s="40" t="s">
        <v>31</v>
      </c>
      <c r="I118" s="41" t="s">
        <v>115</v>
      </c>
      <c r="J118" s="42" t="s">
        <v>112</v>
      </c>
      <c r="K118" s="40" t="s">
        <v>4</v>
      </c>
      <c r="L118" s="39" t="s">
        <v>22</v>
      </c>
      <c r="M118" s="43" t="s">
        <v>20</v>
      </c>
    </row>
    <row r="119" spans="1:13" ht="44.25" customHeight="1" x14ac:dyDescent="0.15">
      <c r="A119" s="44" t="str">
        <f>IF(入力!$C69="","",入力!$B$1)</f>
        <v/>
      </c>
      <c r="B119" s="31" t="str">
        <f>IF(入力!$C69="","",入力!C69)</f>
        <v/>
      </c>
      <c r="C119" s="32" t="str">
        <f>IF(入力!$C69="","",入力!D69)</f>
        <v/>
      </c>
      <c r="D119" s="32" t="str">
        <f>IF(入力!$C69="","",入力!E69)</f>
        <v/>
      </c>
      <c r="E119" s="31" t="str">
        <f>IF(入力!$C69="","",IF(OR(入力!F69=1,入力!F69="男"),"1 男","2 女"))</f>
        <v/>
      </c>
      <c r="F119" s="112" t="str">
        <f>IF(入力!$C69="","",IF(入力!H69=1,"A1 一般",IF(入力!H69=2,"A2 一般",IF(入力!H69=3,"B  生活習慣病",""))))</f>
        <v/>
      </c>
      <c r="G119" s="33" t="str">
        <f>IF(入力!$C69="","",入力!G69)</f>
        <v/>
      </c>
      <c r="H119" s="34" t="str">
        <f>IF(入力!C69="","","本人")</f>
        <v/>
      </c>
      <c r="I119" s="34" t="str">
        <f>IF(A119="","",IF(OR(入力!P69="医療機関へ確認ください",入力!P69="採取法が入っていません",入力!P69="男性です"),入力!P69,"済"))</f>
        <v/>
      </c>
      <c r="J119" s="35" t="str">
        <f>IF(入力!$C69="","",IF(入力!I69=1,"1 自己採取法",IF(入力!I69=2,"2 医師採取法",IF(入力!I69=3,"3 希望しない",""))))</f>
        <v/>
      </c>
      <c r="K119" s="36" t="str">
        <f>IF(入力!$C69="","",入力!K69)</f>
        <v/>
      </c>
      <c r="L119" s="37" t="str">
        <f>IF(入力!C69="","",入力!M69)</f>
        <v/>
      </c>
      <c r="M119" s="54" t="str">
        <f>IF(入力!C69="","",入力!L69)</f>
        <v/>
      </c>
    </row>
    <row r="120" spans="1:13" ht="44.25" customHeight="1" x14ac:dyDescent="0.15">
      <c r="A120" s="44" t="str">
        <f>IF(入力!$C70="","",入力!$B$1)</f>
        <v/>
      </c>
      <c r="B120" s="31" t="str">
        <f>IF(入力!$C70="","",入力!C70)</f>
        <v/>
      </c>
      <c r="C120" s="32" t="str">
        <f>IF(入力!$C70="","",入力!D70)</f>
        <v/>
      </c>
      <c r="D120" s="32" t="str">
        <f>IF(入力!$C70="","",入力!E70)</f>
        <v/>
      </c>
      <c r="E120" s="31" t="str">
        <f>IF(入力!$C70="","",IF(OR(入力!F70=1,入力!F70="男"),"1 男","2 女"))</f>
        <v/>
      </c>
      <c r="F120" s="112" t="str">
        <f>IF(入力!$C70="","",IF(入力!H70=1,"A1 一般",IF(入力!H70=2,"A2 一般",IF(入力!H70=3,"B  生活習慣病",""))))</f>
        <v/>
      </c>
      <c r="G120" s="33" t="str">
        <f>IF(入力!$C70="","",入力!G70)</f>
        <v/>
      </c>
      <c r="H120" s="34" t="str">
        <f>IF(入力!C70="","","本人")</f>
        <v/>
      </c>
      <c r="I120" s="34" t="str">
        <f>IF(A120="","",IF(OR(入力!P70="医療機関へ確認ください",入力!P70="採取法が入っていません",入力!P70="男性です"),入力!P70,"済"))</f>
        <v/>
      </c>
      <c r="J120" s="35" t="str">
        <f>IF(入力!$C70="","",IF(入力!I70=1,"1 自己採取法",IF(入力!I70=2,"2 医師採取法",IF(入力!I70=3,"3 希望しない",""))))</f>
        <v/>
      </c>
      <c r="K120" s="36" t="str">
        <f>IF(入力!$C70="","",入力!K70)</f>
        <v/>
      </c>
      <c r="L120" s="37" t="str">
        <f>IF(入力!C70="","",入力!M70)</f>
        <v/>
      </c>
      <c r="M120" s="54" t="str">
        <f>IF(入力!C70="","",入力!L70)</f>
        <v/>
      </c>
    </row>
    <row r="121" spans="1:13" ht="44.25" customHeight="1" x14ac:dyDescent="0.15">
      <c r="A121" s="44" t="str">
        <f>IF(入力!$C71="","",入力!$B$1)</f>
        <v/>
      </c>
      <c r="B121" s="31" t="str">
        <f>IF(入力!$C71="","",入力!C71)</f>
        <v/>
      </c>
      <c r="C121" s="32" t="str">
        <f>IF(入力!$C71="","",入力!D71)</f>
        <v/>
      </c>
      <c r="D121" s="32" t="str">
        <f>IF(入力!$C71="","",入力!E71)</f>
        <v/>
      </c>
      <c r="E121" s="31" t="str">
        <f>IF(入力!$C71="","",IF(OR(入力!F71=1,入力!F71="男"),"1 男","2 女"))</f>
        <v/>
      </c>
      <c r="F121" s="112" t="str">
        <f>IF(入力!$C71="","",IF(入力!H71=1,"A1 一般",IF(入力!H71=2,"A2 一般",IF(入力!H71=3,"B  生活習慣病",""))))</f>
        <v/>
      </c>
      <c r="G121" s="33" t="str">
        <f>IF(入力!$C71="","",入力!G71)</f>
        <v/>
      </c>
      <c r="H121" s="34" t="str">
        <f>IF(入力!C71="","","本人")</f>
        <v/>
      </c>
      <c r="I121" s="34" t="str">
        <f>IF(A121="","",IF(OR(入力!P71="医療機関へ確認ください",入力!P71="採取法が入っていません",入力!P71="男性です"),入力!P71,"済"))</f>
        <v/>
      </c>
      <c r="J121" s="35" t="str">
        <f>IF(入力!$C71="","",IF(入力!I71=1,"1 自己採取法",IF(入力!I71=2,"2 医師採取法",IF(入力!I71=3,"3 希望しない",""))))</f>
        <v/>
      </c>
      <c r="K121" s="36" t="str">
        <f>IF(入力!$C71="","",入力!K71)</f>
        <v/>
      </c>
      <c r="L121" s="37" t="str">
        <f>IF(入力!C71="","",入力!M71)</f>
        <v/>
      </c>
      <c r="M121" s="54" t="str">
        <f>IF(入力!C71="","",入力!L71)</f>
        <v/>
      </c>
    </row>
    <row r="122" spans="1:13" ht="44.25" customHeight="1" x14ac:dyDescent="0.15">
      <c r="A122" s="44" t="str">
        <f>IF(入力!$C72="","",入力!$B$1)</f>
        <v/>
      </c>
      <c r="B122" s="31" t="str">
        <f>IF(入力!$C72="","",入力!C72)</f>
        <v/>
      </c>
      <c r="C122" s="32" t="str">
        <f>IF(入力!$C72="","",入力!D72)</f>
        <v/>
      </c>
      <c r="D122" s="32" t="str">
        <f>IF(入力!$C72="","",入力!E72)</f>
        <v/>
      </c>
      <c r="E122" s="31" t="str">
        <f>IF(入力!$C72="","",IF(OR(入力!F72=1,入力!F72="男"),"1 男","2 女"))</f>
        <v/>
      </c>
      <c r="F122" s="112" t="str">
        <f>IF(入力!$C72="","",IF(入力!H72=1,"A1 一般",IF(入力!H72=2,"A2 一般",IF(入力!H72=3,"B  生活習慣病",""))))</f>
        <v/>
      </c>
      <c r="G122" s="33" t="str">
        <f>IF(入力!$C72="","",入力!G72)</f>
        <v/>
      </c>
      <c r="H122" s="34" t="str">
        <f>IF(入力!C72="","","本人")</f>
        <v/>
      </c>
      <c r="I122" s="34" t="str">
        <f>IF(A122="","",IF(OR(入力!P72="医療機関へ確認ください",入力!P72="採取法が入っていません",入力!P72="男性です"),入力!P72,"済"))</f>
        <v/>
      </c>
      <c r="J122" s="35" t="str">
        <f>IF(入力!$C72="","",IF(入力!I72=1,"1 自己採取法",IF(入力!I72=2,"2 医師採取法",IF(入力!I72=3,"3 希望しない",""))))</f>
        <v/>
      </c>
      <c r="K122" s="36" t="str">
        <f>IF(入力!$C72="","",入力!K72)</f>
        <v/>
      </c>
      <c r="L122" s="37" t="str">
        <f>IF(入力!C72="","",入力!M72)</f>
        <v/>
      </c>
      <c r="M122" s="54" t="str">
        <f>IF(入力!C72="","",入力!L72)</f>
        <v/>
      </c>
    </row>
    <row r="123" spans="1:13" ht="44.25" customHeight="1" x14ac:dyDescent="0.15">
      <c r="A123" s="44" t="str">
        <f>IF(入力!$C73="","",入力!$B$1)</f>
        <v/>
      </c>
      <c r="B123" s="31" t="str">
        <f>IF(入力!$C73="","",入力!C73)</f>
        <v/>
      </c>
      <c r="C123" s="32" t="str">
        <f>IF(入力!$C73="","",入力!D73)</f>
        <v/>
      </c>
      <c r="D123" s="32" t="str">
        <f>IF(入力!$C73="","",入力!E73)</f>
        <v/>
      </c>
      <c r="E123" s="31" t="str">
        <f>IF(入力!$C73="","",IF(OR(入力!F73=1,入力!F73="男"),"1 男","2 女"))</f>
        <v/>
      </c>
      <c r="F123" s="112" t="str">
        <f>IF(入力!$C73="","",IF(入力!H73=1,"A1 一般",IF(入力!H73=2,"A2 一般",IF(入力!H73=3,"B  生活習慣病",""))))</f>
        <v/>
      </c>
      <c r="G123" s="33" t="str">
        <f>IF(入力!$C73="","",入力!G73)</f>
        <v/>
      </c>
      <c r="H123" s="34" t="str">
        <f>IF(入力!C73="","","本人")</f>
        <v/>
      </c>
      <c r="I123" s="34" t="str">
        <f>IF(A123="","",IF(OR(入力!P73="医療機関へ確認ください",入力!P73="採取法が入っていません",入力!P73="男性です"),入力!P73,"済"))</f>
        <v/>
      </c>
      <c r="J123" s="35" t="str">
        <f>IF(入力!$C73="","",IF(入力!I73=1,"1 自己採取法",IF(入力!I73=2,"2 医師採取法",IF(入力!I73=3,"3 希望しない",""))))</f>
        <v/>
      </c>
      <c r="K123" s="36" t="str">
        <f>IF(入力!$C73="","",入力!K73)</f>
        <v/>
      </c>
      <c r="L123" s="37" t="str">
        <f>IF(入力!C73="","",入力!M73)</f>
        <v/>
      </c>
      <c r="M123" s="54" t="str">
        <f>IF(入力!C73="","",入力!L73)</f>
        <v/>
      </c>
    </row>
    <row r="124" spans="1:13" ht="44.25" customHeight="1" x14ac:dyDescent="0.15">
      <c r="A124" s="44" t="str">
        <f>IF(入力!$C74="","",入力!$B$1)</f>
        <v/>
      </c>
      <c r="B124" s="31" t="str">
        <f>IF(入力!$C74="","",入力!C74)</f>
        <v/>
      </c>
      <c r="C124" s="32" t="str">
        <f>IF(入力!$C74="","",入力!D74)</f>
        <v/>
      </c>
      <c r="D124" s="32" t="str">
        <f>IF(入力!$C74="","",入力!E74)</f>
        <v/>
      </c>
      <c r="E124" s="31" t="str">
        <f>IF(入力!$C74="","",IF(OR(入力!F74=1,入力!F74="男"),"1 男","2 女"))</f>
        <v/>
      </c>
      <c r="F124" s="112" t="str">
        <f>IF(入力!$C74="","",IF(入力!H74=1,"A1 一般",IF(入力!H74=2,"A2 一般",IF(入力!H74=3,"B  生活習慣病",""))))</f>
        <v/>
      </c>
      <c r="G124" s="33" t="str">
        <f>IF(入力!$C74="","",入力!G74)</f>
        <v/>
      </c>
      <c r="H124" s="34" t="str">
        <f>IF(入力!C74="","","本人")</f>
        <v/>
      </c>
      <c r="I124" s="34" t="str">
        <f>IF(A124="","",IF(OR(入力!P74="医療機関へ確認ください",入力!P74="採取法が入っていません",入力!P74="男性です"),入力!P74,"済"))</f>
        <v/>
      </c>
      <c r="J124" s="35" t="str">
        <f>IF(入力!$C74="","",IF(入力!I74=1,"1 自己採取法",IF(入力!I74=2,"2 医師採取法",IF(入力!I74=3,"3 希望しない",""))))</f>
        <v/>
      </c>
      <c r="K124" s="36" t="str">
        <f>IF(入力!$C74="","",入力!K74)</f>
        <v/>
      </c>
      <c r="L124" s="37" t="str">
        <f>IF(入力!C74="","",入力!M74)</f>
        <v/>
      </c>
      <c r="M124" s="54" t="str">
        <f>IF(入力!C74="","",入力!L74)</f>
        <v/>
      </c>
    </row>
    <row r="125" spans="1:13" ht="44.25" customHeight="1" x14ac:dyDescent="0.15">
      <c r="A125" s="44" t="str">
        <f>IF(入力!$C75="","",入力!$B$1)</f>
        <v/>
      </c>
      <c r="B125" s="31" t="str">
        <f>IF(入力!$C75="","",入力!C75)</f>
        <v/>
      </c>
      <c r="C125" s="32" t="str">
        <f>IF(入力!$C75="","",入力!D75)</f>
        <v/>
      </c>
      <c r="D125" s="32" t="str">
        <f>IF(入力!$C75="","",入力!E75)</f>
        <v/>
      </c>
      <c r="E125" s="31" t="str">
        <f>IF(入力!$C75="","",IF(OR(入力!F75=1,入力!F75="男"),"1 男","2 女"))</f>
        <v/>
      </c>
      <c r="F125" s="112" t="str">
        <f>IF(入力!$C75="","",IF(入力!H75=1,"A1 一般",IF(入力!H75=2,"A2 一般",IF(入力!H75=3,"B  生活習慣病",""))))</f>
        <v/>
      </c>
      <c r="G125" s="33" t="str">
        <f>IF(入力!$C75="","",入力!G75)</f>
        <v/>
      </c>
      <c r="H125" s="34" t="str">
        <f>IF(入力!C75="","","本人")</f>
        <v/>
      </c>
      <c r="I125" s="34" t="str">
        <f>IF(A125="","",IF(OR(入力!P75="医療機関へ確認ください",入力!P75="採取法が入っていません",入力!P75="男性です"),入力!P75,"済"))</f>
        <v/>
      </c>
      <c r="J125" s="35" t="str">
        <f>IF(入力!$C75="","",IF(入力!I75=1,"1 自己採取法",IF(入力!I75=2,"2 医師採取法",IF(入力!I75=3,"3 希望しない",""))))</f>
        <v/>
      </c>
      <c r="K125" s="36" t="str">
        <f>IF(入力!$C75="","",入力!K75)</f>
        <v/>
      </c>
      <c r="L125" s="37" t="str">
        <f>IF(入力!C75="","",入力!M75)</f>
        <v/>
      </c>
      <c r="M125" s="54" t="str">
        <f>IF(入力!C75="","",入力!L75)</f>
        <v/>
      </c>
    </row>
    <row r="126" spans="1:13" ht="44.25" customHeight="1" x14ac:dyDescent="0.15">
      <c r="A126" s="44" t="str">
        <f>IF(入力!$C76="","",入力!$B$1)</f>
        <v/>
      </c>
      <c r="B126" s="31" t="str">
        <f>IF(入力!$C76="","",入力!C76)</f>
        <v/>
      </c>
      <c r="C126" s="32" t="str">
        <f>IF(入力!$C76="","",入力!D76)</f>
        <v/>
      </c>
      <c r="D126" s="32" t="str">
        <f>IF(入力!$C76="","",入力!E76)</f>
        <v/>
      </c>
      <c r="E126" s="31" t="str">
        <f>IF(入力!$C76="","",IF(OR(入力!F76=1,入力!F76="男"),"1 男","2 女"))</f>
        <v/>
      </c>
      <c r="F126" s="112" t="str">
        <f>IF(入力!$C76="","",IF(入力!H76=1,"A1 一般",IF(入力!H76=2,"A2 一般",IF(入力!H76=3,"B  生活習慣病",""))))</f>
        <v/>
      </c>
      <c r="G126" s="33" t="str">
        <f>IF(入力!$C76="","",入力!G76)</f>
        <v/>
      </c>
      <c r="H126" s="34" t="str">
        <f>IF(入力!C76="","","本人")</f>
        <v/>
      </c>
      <c r="I126" s="34" t="str">
        <f>IF(A126="","",IF(OR(入力!P76="医療機関へ確認ください",入力!P76="採取法が入っていません",入力!P76="男性です"),入力!P76,"済"))</f>
        <v/>
      </c>
      <c r="J126" s="35" t="str">
        <f>IF(入力!$C76="","",IF(入力!I76=1,"1 自己採取法",IF(入力!I76=2,"2 医師採取法",IF(入力!I76=3,"3 希望しない",""))))</f>
        <v/>
      </c>
      <c r="K126" s="36" t="str">
        <f>IF(入力!$C76="","",入力!K76)</f>
        <v/>
      </c>
      <c r="L126" s="37" t="str">
        <f>IF(入力!C76="","",入力!M76)</f>
        <v/>
      </c>
      <c r="M126" s="54" t="str">
        <f>IF(入力!C76="","",入力!L76)</f>
        <v/>
      </c>
    </row>
    <row r="127" spans="1:13" ht="44.25" customHeight="1" x14ac:dyDescent="0.15">
      <c r="A127" s="44" t="str">
        <f>IF(入力!$C77="","",入力!$B$1)</f>
        <v/>
      </c>
      <c r="B127" s="31" t="str">
        <f>IF(入力!$C77="","",入力!C77)</f>
        <v/>
      </c>
      <c r="C127" s="32" t="str">
        <f>IF(入力!$C77="","",入力!D77)</f>
        <v/>
      </c>
      <c r="D127" s="32" t="str">
        <f>IF(入力!$C77="","",入力!E77)</f>
        <v/>
      </c>
      <c r="E127" s="31" t="str">
        <f>IF(入力!$C77="","",IF(OR(入力!F77=1,入力!F77="男"),"1 男","2 女"))</f>
        <v/>
      </c>
      <c r="F127" s="112" t="str">
        <f>IF(入力!$C77="","",IF(入力!H77=1,"A1 一般",IF(入力!H77=2,"A2 一般",IF(入力!H77=3,"B  生活習慣病",""))))</f>
        <v/>
      </c>
      <c r="G127" s="33" t="str">
        <f>IF(入力!$C77="","",入力!G77)</f>
        <v/>
      </c>
      <c r="H127" s="34" t="str">
        <f>IF(入力!C77="","","本人")</f>
        <v/>
      </c>
      <c r="I127" s="34" t="str">
        <f>IF(A127="","",IF(OR(入力!P77="医療機関へ確認ください",入力!P77="採取法が入っていません",入力!P77="男性です"),入力!P77,"済"))</f>
        <v/>
      </c>
      <c r="J127" s="35" t="str">
        <f>IF(入力!$C77="","",IF(入力!I77=1,"1 自己採取法",IF(入力!I77=2,"2 医師採取法",IF(入力!I77=3,"3 希望しない",""))))</f>
        <v/>
      </c>
      <c r="K127" s="36" t="str">
        <f>IF(入力!$C77="","",入力!K77)</f>
        <v/>
      </c>
      <c r="L127" s="37" t="str">
        <f>IF(入力!C77="","",入力!M77)</f>
        <v/>
      </c>
      <c r="M127" s="54" t="str">
        <f>IF(入力!C77="","",入力!L77)</f>
        <v/>
      </c>
    </row>
    <row r="128" spans="1:13" ht="44.25" customHeight="1" x14ac:dyDescent="0.15">
      <c r="A128" s="45" t="str">
        <f>IF(入力!$C78="","",入力!$B$1)</f>
        <v/>
      </c>
      <c r="B128" s="46" t="str">
        <f>IF(入力!$C78="","",入力!C78)</f>
        <v/>
      </c>
      <c r="C128" s="47" t="str">
        <f>IF(入力!$C78="","",入力!D78)</f>
        <v/>
      </c>
      <c r="D128" s="47" t="str">
        <f>IF(入力!$C78="","",入力!E78)</f>
        <v/>
      </c>
      <c r="E128" s="46" t="str">
        <f>IF(入力!$C78="","",IF(OR(入力!F78=1,入力!F78="男"),"1 男","2 女"))</f>
        <v/>
      </c>
      <c r="F128" s="113" t="str">
        <f>IF(入力!$C78="","",IF(入力!H78=1,"A1 一般",IF(入力!H78=2,"A2 一般",IF(入力!H78=3,"B  生活習慣病",""))))</f>
        <v/>
      </c>
      <c r="G128" s="48" t="str">
        <f>IF(入力!$C78="","",入力!G78)</f>
        <v/>
      </c>
      <c r="H128" s="49" t="str">
        <f>IF(入力!C78="","","本人")</f>
        <v/>
      </c>
      <c r="I128" s="49" t="str">
        <f>IF(A128="","",IF(OR(入力!P78="医療機関へ確認ください",入力!P78="採取法が入っていません",入力!P78="男性です"),入力!P78,"済"))</f>
        <v/>
      </c>
      <c r="J128" s="50" t="str">
        <f>IF(入力!$C78="","",IF(入力!I78=1,"1 自己採取法",IF(入力!I78=2,"2 医師採取法",IF(入力!I78=3,"3 希望しない",""))))</f>
        <v/>
      </c>
      <c r="K128" s="51" t="str">
        <f>IF(入力!$C78="","",入力!K78)</f>
        <v/>
      </c>
      <c r="L128" s="52" t="str">
        <f>IF(入力!C78="","",入力!M78)</f>
        <v/>
      </c>
      <c r="M128" s="55" t="str">
        <f>IF(入力!C78="","",入力!L78)</f>
        <v/>
      </c>
    </row>
    <row r="129" spans="1:13" ht="44.25" customHeight="1" x14ac:dyDescent="0.15">
      <c r="A129" s="100"/>
      <c r="B129" s="100"/>
      <c r="C129" s="101"/>
      <c r="D129" s="101"/>
      <c r="E129" s="100"/>
      <c r="F129" s="102"/>
      <c r="G129" s="103"/>
      <c r="H129" s="104"/>
      <c r="I129" s="104"/>
      <c r="J129" s="105"/>
      <c r="K129" s="106"/>
      <c r="L129" s="107"/>
      <c r="M129" s="108"/>
    </row>
    <row r="130" spans="1:13" s="98" customFormat="1" ht="26.25" customHeight="1" x14ac:dyDescent="0.15">
      <c r="A130" s="97" t="s">
        <v>29</v>
      </c>
      <c r="C130" s="98" t="s">
        <v>114</v>
      </c>
      <c r="H130" s="95" t="s">
        <v>109</v>
      </c>
      <c r="I130" s="95"/>
      <c r="L130" s="99"/>
    </row>
    <row r="131" spans="1:13" s="98" customFormat="1" ht="26.25" customHeight="1" x14ac:dyDescent="0.15">
      <c r="A131" s="97"/>
      <c r="C131" s="98" t="s">
        <v>30</v>
      </c>
      <c r="H131" s="95" t="s">
        <v>110</v>
      </c>
      <c r="I131" s="95"/>
      <c r="L131" s="99"/>
    </row>
    <row r="132" spans="1:13" s="98" customFormat="1" ht="26.25" customHeight="1" x14ac:dyDescent="0.15">
      <c r="B132" s="97"/>
      <c r="C132" s="98" t="s">
        <v>94</v>
      </c>
      <c r="H132" s="96" t="str">
        <f>H113</f>
        <v>⑤　申込締切日は、令和７年９月１９日（金）必着。＜ＦＡＸ不可＞</v>
      </c>
      <c r="I132" s="96"/>
    </row>
    <row r="133" spans="1:13" ht="26.25" customHeight="1" x14ac:dyDescent="0.15"/>
    <row r="134" spans="1:13" ht="41.25" customHeight="1" x14ac:dyDescent="0.15">
      <c r="A134" s="131" t="str">
        <f>$A$1</f>
        <v>令和７年度　秋季会場別健診申込書</v>
      </c>
      <c r="B134" s="131"/>
      <c r="C134" s="131"/>
      <c r="D134" s="131"/>
      <c r="E134" s="131"/>
      <c r="F134" s="131"/>
      <c r="G134" s="11"/>
      <c r="H134" s="11"/>
      <c r="I134" s="11"/>
      <c r="J134" s="11"/>
      <c r="L134" s="13"/>
      <c r="M134" s="12">
        <f>M115+1</f>
        <v>8</v>
      </c>
    </row>
    <row r="135" spans="1:13" ht="48" customHeight="1" x14ac:dyDescent="0.15">
      <c r="A135" s="132" t="s">
        <v>0</v>
      </c>
      <c r="B135" s="132"/>
      <c r="C135" s="26" t="s">
        <v>33</v>
      </c>
      <c r="D135" s="132" t="s">
        <v>35</v>
      </c>
      <c r="E135" s="132"/>
      <c r="F135" s="132"/>
      <c r="G135" s="27" t="s">
        <v>1</v>
      </c>
      <c r="H135" s="133">
        <f>$H$2</f>
        <v>0</v>
      </c>
      <c r="I135" s="133"/>
      <c r="J135" s="133"/>
      <c r="K135" s="133"/>
      <c r="L135" s="134" t="str">
        <f>$L$2</f>
        <v>担 当 者　　</v>
      </c>
      <c r="M135" s="134"/>
    </row>
    <row r="136" spans="1:13" ht="48" customHeight="1" x14ac:dyDescent="0.15">
      <c r="A136" s="28" t="s">
        <v>2</v>
      </c>
      <c r="B136" s="29" t="str">
        <f>$B$3</f>
        <v/>
      </c>
      <c r="C136" s="14" t="s">
        <v>34</v>
      </c>
      <c r="D136" s="128" t="str">
        <f>$D$3</f>
        <v/>
      </c>
      <c r="E136" s="128"/>
      <c r="F136" s="128"/>
      <c r="G136" s="30" t="s">
        <v>3</v>
      </c>
      <c r="H136" s="129">
        <f>$H$3</f>
        <v>0</v>
      </c>
      <c r="I136" s="129"/>
      <c r="J136" s="129"/>
      <c r="K136" s="129"/>
      <c r="L136" s="130" t="str">
        <f>$L$3</f>
        <v>電話番号　　</v>
      </c>
      <c r="M136" s="130"/>
    </row>
    <row r="137" spans="1:13" ht="63" customHeight="1" x14ac:dyDescent="0.15">
      <c r="A137" s="38" t="s">
        <v>15</v>
      </c>
      <c r="B137" s="39" t="s">
        <v>16</v>
      </c>
      <c r="C137" s="39" t="s">
        <v>5</v>
      </c>
      <c r="D137" s="39" t="s">
        <v>14</v>
      </c>
      <c r="E137" s="40" t="s">
        <v>113</v>
      </c>
      <c r="F137" s="41" t="s">
        <v>122</v>
      </c>
      <c r="G137" s="39" t="s">
        <v>10</v>
      </c>
      <c r="H137" s="40" t="s">
        <v>31</v>
      </c>
      <c r="I137" s="41" t="s">
        <v>115</v>
      </c>
      <c r="J137" s="42" t="s">
        <v>112</v>
      </c>
      <c r="K137" s="40" t="s">
        <v>4</v>
      </c>
      <c r="L137" s="39" t="s">
        <v>22</v>
      </c>
      <c r="M137" s="43" t="s">
        <v>20</v>
      </c>
    </row>
    <row r="138" spans="1:13" ht="44.25" customHeight="1" x14ac:dyDescent="0.15">
      <c r="A138" s="44" t="str">
        <f>IF(入力!$C79="","",入力!$B$1)</f>
        <v/>
      </c>
      <c r="B138" s="31" t="str">
        <f>IF(入力!$C79="","",入力!C79)</f>
        <v/>
      </c>
      <c r="C138" s="32" t="str">
        <f>IF(入力!$C79="","",入力!D79)</f>
        <v/>
      </c>
      <c r="D138" s="32" t="str">
        <f>IF(入力!$C79="","",入力!E79)</f>
        <v/>
      </c>
      <c r="E138" s="31" t="str">
        <f>IF(入力!$C79="","",IF(OR(入力!F79=1,入力!F79="男"),"1 男","2 女"))</f>
        <v/>
      </c>
      <c r="F138" s="112" t="str">
        <f>IF(入力!$C79="","",IF(入力!H79=1,"A1 一般",IF(入力!H79=2,"A2 一般",IF(入力!H79=3,"B  生活習慣病",""))))</f>
        <v/>
      </c>
      <c r="G138" s="33" t="str">
        <f>IF(入力!$C79="","",入力!G79)</f>
        <v/>
      </c>
      <c r="H138" s="34" t="str">
        <f>IF(入力!C79="","","本人")</f>
        <v/>
      </c>
      <c r="I138" s="34" t="str">
        <f>IF(A138="","",IF(OR(入力!P79="医療機関へ確認ください",入力!P79="採取法が入っていません",入力!P79="男性です"),入力!P79,"済"))</f>
        <v/>
      </c>
      <c r="J138" s="35" t="str">
        <f>IF(入力!$C79="","",IF(入力!I79=1,"1 自己採取法",IF(入力!I79=2,"2 医師採取法",IF(入力!I79=3,"3 希望しない",""))))</f>
        <v/>
      </c>
      <c r="K138" s="36" t="str">
        <f>IF(入力!$C79="","",入力!K79)</f>
        <v/>
      </c>
      <c r="L138" s="37" t="str">
        <f>IF(入力!C79="","",入力!M79)</f>
        <v/>
      </c>
      <c r="M138" s="54" t="str">
        <f>IF(入力!C79="","",入力!L79)</f>
        <v/>
      </c>
    </row>
    <row r="139" spans="1:13" ht="44.25" customHeight="1" x14ac:dyDescent="0.15">
      <c r="A139" s="44" t="str">
        <f>IF(入力!$C80="","",入力!$B$1)</f>
        <v/>
      </c>
      <c r="B139" s="31" t="str">
        <f>IF(入力!$C80="","",入力!C80)</f>
        <v/>
      </c>
      <c r="C139" s="32" t="str">
        <f>IF(入力!$C80="","",入力!D80)</f>
        <v/>
      </c>
      <c r="D139" s="32" t="str">
        <f>IF(入力!$C80="","",入力!E80)</f>
        <v/>
      </c>
      <c r="E139" s="31" t="str">
        <f>IF(入力!$C80="","",IF(OR(入力!F80=1,入力!F80="男"),"1 男","2 女"))</f>
        <v/>
      </c>
      <c r="F139" s="112" t="str">
        <f>IF(入力!$C80="","",IF(入力!H80=1,"A1 一般",IF(入力!H80=2,"A2 一般",IF(入力!H80=3,"B  生活習慣病",""))))</f>
        <v/>
      </c>
      <c r="G139" s="33" t="str">
        <f>IF(入力!$C80="","",入力!G80)</f>
        <v/>
      </c>
      <c r="H139" s="34" t="str">
        <f>IF(入力!C80="","","本人")</f>
        <v/>
      </c>
      <c r="I139" s="34" t="str">
        <f>IF(A139="","",IF(OR(入力!P80="医療機関へ確認ください",入力!P80="採取法が入っていません",入力!P80="男性です"),入力!P80,"済"))</f>
        <v/>
      </c>
      <c r="J139" s="35" t="str">
        <f>IF(入力!$C80="","",IF(入力!I80=1,"1 自己採取法",IF(入力!I80=2,"2 医師採取法",IF(入力!I80=3,"3 希望しない",""))))</f>
        <v/>
      </c>
      <c r="K139" s="36" t="str">
        <f>IF(入力!$C80="","",入力!K80)</f>
        <v/>
      </c>
      <c r="L139" s="37" t="str">
        <f>IF(入力!C80="","",入力!M80)</f>
        <v/>
      </c>
      <c r="M139" s="54" t="str">
        <f>IF(入力!C80="","",入力!L80)</f>
        <v/>
      </c>
    </row>
    <row r="140" spans="1:13" ht="44.25" customHeight="1" x14ac:dyDescent="0.15">
      <c r="A140" s="44" t="str">
        <f>IF(入力!$C81="","",入力!$B$1)</f>
        <v/>
      </c>
      <c r="B140" s="31" t="str">
        <f>IF(入力!$C81="","",入力!C81)</f>
        <v/>
      </c>
      <c r="C140" s="32" t="str">
        <f>IF(入力!$C81="","",入力!D81)</f>
        <v/>
      </c>
      <c r="D140" s="32" t="str">
        <f>IF(入力!$C81="","",入力!E81)</f>
        <v/>
      </c>
      <c r="E140" s="31" t="str">
        <f>IF(入力!$C81="","",IF(OR(入力!F81=1,入力!F81="男"),"1 男","2 女"))</f>
        <v/>
      </c>
      <c r="F140" s="112" t="str">
        <f>IF(入力!$C81="","",IF(入力!H81=1,"A1 一般",IF(入力!H81=2,"A2 一般",IF(入力!H81=3,"B  生活習慣病",""))))</f>
        <v/>
      </c>
      <c r="G140" s="33" t="str">
        <f>IF(入力!$C81="","",入力!G81)</f>
        <v/>
      </c>
      <c r="H140" s="34" t="str">
        <f>IF(入力!C81="","","本人")</f>
        <v/>
      </c>
      <c r="I140" s="34" t="str">
        <f>IF(A140="","",IF(OR(入力!P81="医療機関へ確認ください",入力!P81="採取法が入っていません",入力!P81="男性です"),入力!P81,"済"))</f>
        <v/>
      </c>
      <c r="J140" s="35" t="str">
        <f>IF(入力!$C81="","",IF(入力!I81=1,"1 自己採取法",IF(入力!I81=2,"2 医師採取法",IF(入力!I81=3,"3 希望しない",""))))</f>
        <v/>
      </c>
      <c r="K140" s="36" t="str">
        <f>IF(入力!$C81="","",入力!K81)</f>
        <v/>
      </c>
      <c r="L140" s="37" t="str">
        <f>IF(入力!C81="","",入力!M81)</f>
        <v/>
      </c>
      <c r="M140" s="54" t="str">
        <f>IF(入力!C81="","",入力!L81)</f>
        <v/>
      </c>
    </row>
    <row r="141" spans="1:13" ht="44.25" customHeight="1" x14ac:dyDescent="0.15">
      <c r="A141" s="44" t="str">
        <f>IF(入力!$C82="","",入力!$B$1)</f>
        <v/>
      </c>
      <c r="B141" s="31" t="str">
        <f>IF(入力!$C82="","",入力!C82)</f>
        <v/>
      </c>
      <c r="C141" s="32" t="str">
        <f>IF(入力!$C82="","",入力!D82)</f>
        <v/>
      </c>
      <c r="D141" s="32" t="str">
        <f>IF(入力!$C82="","",入力!E82)</f>
        <v/>
      </c>
      <c r="E141" s="31" t="str">
        <f>IF(入力!$C82="","",IF(OR(入力!F82=1,入力!F82="男"),"1 男","2 女"))</f>
        <v/>
      </c>
      <c r="F141" s="112" t="str">
        <f>IF(入力!$C82="","",IF(入力!H82=1,"A1 一般",IF(入力!H82=2,"A2 一般",IF(入力!H82=3,"B  生活習慣病",""))))</f>
        <v/>
      </c>
      <c r="G141" s="33" t="str">
        <f>IF(入力!$C82="","",入力!G82)</f>
        <v/>
      </c>
      <c r="H141" s="34" t="str">
        <f>IF(入力!C82="","","本人")</f>
        <v/>
      </c>
      <c r="I141" s="34" t="str">
        <f>IF(A141="","",IF(OR(入力!P82="医療機関へ確認ください",入力!P82="採取法が入っていません",入力!P82="男性です"),入力!P82,"済"))</f>
        <v/>
      </c>
      <c r="J141" s="35" t="str">
        <f>IF(入力!$C82="","",IF(入力!I82=1,"1 自己採取法",IF(入力!I82=2,"2 医師採取法",IF(入力!I82=3,"3 希望しない",""))))</f>
        <v/>
      </c>
      <c r="K141" s="36" t="str">
        <f>IF(入力!$C82="","",入力!K82)</f>
        <v/>
      </c>
      <c r="L141" s="37" t="str">
        <f>IF(入力!C82="","",入力!M82)</f>
        <v/>
      </c>
      <c r="M141" s="54" t="str">
        <f>IF(入力!C82="","",入力!L82)</f>
        <v/>
      </c>
    </row>
    <row r="142" spans="1:13" ht="44.25" customHeight="1" x14ac:dyDescent="0.15">
      <c r="A142" s="44" t="str">
        <f>IF(入力!$C83="","",入力!$B$1)</f>
        <v/>
      </c>
      <c r="B142" s="31" t="str">
        <f>IF(入力!$C83="","",入力!C83)</f>
        <v/>
      </c>
      <c r="C142" s="32" t="str">
        <f>IF(入力!$C83="","",入力!D83)</f>
        <v/>
      </c>
      <c r="D142" s="32" t="str">
        <f>IF(入力!$C83="","",入力!E83)</f>
        <v/>
      </c>
      <c r="E142" s="31" t="str">
        <f>IF(入力!$C83="","",IF(OR(入力!F83=1,入力!F83="男"),"1 男","2 女"))</f>
        <v/>
      </c>
      <c r="F142" s="112" t="str">
        <f>IF(入力!$C83="","",IF(入力!H83=1,"A1 一般",IF(入力!H83=2,"A2 一般",IF(入力!H83=3,"B  生活習慣病",""))))</f>
        <v/>
      </c>
      <c r="G142" s="33" t="str">
        <f>IF(入力!$C83="","",入力!G83)</f>
        <v/>
      </c>
      <c r="H142" s="34" t="str">
        <f>IF(入力!C83="","","本人")</f>
        <v/>
      </c>
      <c r="I142" s="34" t="str">
        <f>IF(A142="","",IF(OR(入力!P83="医療機関へ確認ください",入力!P83="採取法が入っていません",入力!P83="男性です"),入力!P83,"済"))</f>
        <v/>
      </c>
      <c r="J142" s="35" t="str">
        <f>IF(入力!$C83="","",IF(入力!I83=1,"1 自己採取法",IF(入力!I83=2,"2 医師採取法",IF(入力!I83=3,"3 希望しない",""))))</f>
        <v/>
      </c>
      <c r="K142" s="36" t="str">
        <f>IF(入力!$C83="","",入力!K83)</f>
        <v/>
      </c>
      <c r="L142" s="37" t="str">
        <f>IF(入力!C83="","",入力!M83)</f>
        <v/>
      </c>
      <c r="M142" s="54" t="str">
        <f>IF(入力!C83="","",入力!L83)</f>
        <v/>
      </c>
    </row>
    <row r="143" spans="1:13" ht="44.25" customHeight="1" x14ac:dyDescent="0.15">
      <c r="A143" s="44" t="str">
        <f>IF(入力!$C84="","",入力!$B$1)</f>
        <v/>
      </c>
      <c r="B143" s="31" t="str">
        <f>IF(入力!$C84="","",入力!C84)</f>
        <v/>
      </c>
      <c r="C143" s="32" t="str">
        <f>IF(入力!$C84="","",入力!D84)</f>
        <v/>
      </c>
      <c r="D143" s="32" t="str">
        <f>IF(入力!$C84="","",入力!E84)</f>
        <v/>
      </c>
      <c r="E143" s="31" t="str">
        <f>IF(入力!$C84="","",IF(OR(入力!F84=1,入力!F84="男"),"1 男","2 女"))</f>
        <v/>
      </c>
      <c r="F143" s="112" t="str">
        <f>IF(入力!$C84="","",IF(入力!H84=1,"A1 一般",IF(入力!H84=2,"A2 一般",IF(入力!H84=3,"B  生活習慣病",""))))</f>
        <v/>
      </c>
      <c r="G143" s="33" t="str">
        <f>IF(入力!$C84="","",入力!G84)</f>
        <v/>
      </c>
      <c r="H143" s="34" t="str">
        <f>IF(入力!C84="","","本人")</f>
        <v/>
      </c>
      <c r="I143" s="34" t="str">
        <f>IF(A143="","",IF(OR(入力!P84="医療機関へ確認ください",入力!P84="採取法が入っていません",入力!P84="男性です"),入力!P84,"済"))</f>
        <v/>
      </c>
      <c r="J143" s="35" t="str">
        <f>IF(入力!$C84="","",IF(入力!I84=1,"1 自己採取法",IF(入力!I84=2,"2 医師採取法",IF(入力!I84=3,"3 希望しない",""))))</f>
        <v/>
      </c>
      <c r="K143" s="36" t="str">
        <f>IF(入力!$C84="","",入力!K84)</f>
        <v/>
      </c>
      <c r="L143" s="37" t="str">
        <f>IF(入力!C84="","",入力!M84)</f>
        <v/>
      </c>
      <c r="M143" s="54" t="str">
        <f>IF(入力!C84="","",入力!L84)</f>
        <v/>
      </c>
    </row>
    <row r="144" spans="1:13" ht="44.25" customHeight="1" x14ac:dyDescent="0.15">
      <c r="A144" s="44" t="str">
        <f>IF(入力!$C85="","",入力!$B$1)</f>
        <v/>
      </c>
      <c r="B144" s="31" t="str">
        <f>IF(入力!$C85="","",入力!C85)</f>
        <v/>
      </c>
      <c r="C144" s="32" t="str">
        <f>IF(入力!$C85="","",入力!D85)</f>
        <v/>
      </c>
      <c r="D144" s="32" t="str">
        <f>IF(入力!$C85="","",入力!E85)</f>
        <v/>
      </c>
      <c r="E144" s="31" t="str">
        <f>IF(入力!$C85="","",IF(OR(入力!F85=1,入力!F85="男"),"1 男","2 女"))</f>
        <v/>
      </c>
      <c r="F144" s="112" t="str">
        <f>IF(入力!$C85="","",IF(入力!H85=1,"A1 一般",IF(入力!H85=2,"A2 一般",IF(入力!H85=3,"B  生活習慣病",""))))</f>
        <v/>
      </c>
      <c r="G144" s="33" t="str">
        <f>IF(入力!$C85="","",入力!G85)</f>
        <v/>
      </c>
      <c r="H144" s="34" t="str">
        <f>IF(入力!C85="","","本人")</f>
        <v/>
      </c>
      <c r="I144" s="34" t="str">
        <f>IF(A144="","",IF(OR(入力!P85="医療機関へ確認ください",入力!P85="採取法が入っていません",入力!P85="男性です"),入力!P85,"済"))</f>
        <v/>
      </c>
      <c r="J144" s="35" t="str">
        <f>IF(入力!$C85="","",IF(入力!I85=1,"1 自己採取法",IF(入力!I85=2,"2 医師採取法",IF(入力!I85=3,"3 希望しない",""))))</f>
        <v/>
      </c>
      <c r="K144" s="36" t="str">
        <f>IF(入力!$C85="","",入力!K85)</f>
        <v/>
      </c>
      <c r="L144" s="37" t="str">
        <f>IF(入力!C85="","",入力!M85)</f>
        <v/>
      </c>
      <c r="M144" s="54" t="str">
        <f>IF(入力!C85="","",入力!L85)</f>
        <v/>
      </c>
    </row>
    <row r="145" spans="1:13" ht="44.25" customHeight="1" x14ac:dyDescent="0.15">
      <c r="A145" s="44" t="str">
        <f>IF(入力!$C86="","",入力!$B$1)</f>
        <v/>
      </c>
      <c r="B145" s="31" t="str">
        <f>IF(入力!$C86="","",入力!C86)</f>
        <v/>
      </c>
      <c r="C145" s="32" t="str">
        <f>IF(入力!$C86="","",入力!D86)</f>
        <v/>
      </c>
      <c r="D145" s="32" t="str">
        <f>IF(入力!$C86="","",入力!E86)</f>
        <v/>
      </c>
      <c r="E145" s="31" t="str">
        <f>IF(入力!$C86="","",IF(OR(入力!F86=1,入力!F86="男"),"1 男","2 女"))</f>
        <v/>
      </c>
      <c r="F145" s="112" t="str">
        <f>IF(入力!$C86="","",IF(入力!H86=1,"A1 一般",IF(入力!H86=2,"A2 一般",IF(入力!H86=3,"B  生活習慣病",""))))</f>
        <v/>
      </c>
      <c r="G145" s="33" t="str">
        <f>IF(入力!$C86="","",入力!G86)</f>
        <v/>
      </c>
      <c r="H145" s="34" t="str">
        <f>IF(入力!C86="","","本人")</f>
        <v/>
      </c>
      <c r="I145" s="34" t="str">
        <f>IF(A145="","",IF(OR(入力!P86="医療機関へ確認ください",入力!P86="採取法が入っていません",入力!P86="男性です"),入力!P86,"済"))</f>
        <v/>
      </c>
      <c r="J145" s="35" t="str">
        <f>IF(入力!$C86="","",IF(入力!I86=1,"1 自己採取法",IF(入力!I86=2,"2 医師採取法",IF(入力!I86=3,"3 希望しない",""))))</f>
        <v/>
      </c>
      <c r="K145" s="36" t="str">
        <f>IF(入力!$C86="","",入力!K86)</f>
        <v/>
      </c>
      <c r="L145" s="37" t="str">
        <f>IF(入力!C86="","",入力!M86)</f>
        <v/>
      </c>
      <c r="M145" s="54" t="str">
        <f>IF(入力!C86="","",入力!L86)</f>
        <v/>
      </c>
    </row>
    <row r="146" spans="1:13" ht="44.25" customHeight="1" x14ac:dyDescent="0.15">
      <c r="A146" s="44" t="str">
        <f>IF(入力!$C87="","",入力!$B$1)</f>
        <v/>
      </c>
      <c r="B146" s="31" t="str">
        <f>IF(入力!$C87="","",入力!C87)</f>
        <v/>
      </c>
      <c r="C146" s="32" t="str">
        <f>IF(入力!$C87="","",入力!D87)</f>
        <v/>
      </c>
      <c r="D146" s="32" t="str">
        <f>IF(入力!$C87="","",入力!E87)</f>
        <v/>
      </c>
      <c r="E146" s="31" t="str">
        <f>IF(入力!$C87="","",IF(OR(入力!F87=1,入力!F87="男"),"1 男","2 女"))</f>
        <v/>
      </c>
      <c r="F146" s="112" t="str">
        <f>IF(入力!$C87="","",IF(入力!H87=1,"A1 一般",IF(入力!H87=2,"A2 一般",IF(入力!H87=3,"B  生活習慣病",""))))</f>
        <v/>
      </c>
      <c r="G146" s="33" t="str">
        <f>IF(入力!$C87="","",入力!G87)</f>
        <v/>
      </c>
      <c r="H146" s="34" t="str">
        <f>IF(入力!C87="","","本人")</f>
        <v/>
      </c>
      <c r="I146" s="34" t="str">
        <f>IF(A146="","",IF(OR(入力!P87="医療機関へ確認ください",入力!P87="採取法が入っていません",入力!P87="男性です"),入力!P87,"済"))</f>
        <v/>
      </c>
      <c r="J146" s="35" t="str">
        <f>IF(入力!$C87="","",IF(入力!I87=1,"1 自己採取法",IF(入力!I87=2,"2 医師採取法",IF(入力!I87=3,"3 希望しない",""))))</f>
        <v/>
      </c>
      <c r="K146" s="36" t="str">
        <f>IF(入力!$C87="","",入力!K87)</f>
        <v/>
      </c>
      <c r="L146" s="37" t="str">
        <f>IF(入力!C87="","",入力!M87)</f>
        <v/>
      </c>
      <c r="M146" s="54" t="str">
        <f>IF(入力!C87="","",入力!L87)</f>
        <v/>
      </c>
    </row>
    <row r="147" spans="1:13" ht="44.25" customHeight="1" x14ac:dyDescent="0.15">
      <c r="A147" s="45" t="str">
        <f>IF(入力!$C88="","",入力!$B$1)</f>
        <v/>
      </c>
      <c r="B147" s="46" t="str">
        <f>IF(入力!$C88="","",入力!C88)</f>
        <v/>
      </c>
      <c r="C147" s="47" t="str">
        <f>IF(入力!$C88="","",入力!D88)</f>
        <v/>
      </c>
      <c r="D147" s="47" t="str">
        <f>IF(入力!$C88="","",入力!E88)</f>
        <v/>
      </c>
      <c r="E147" s="46" t="str">
        <f>IF(入力!$C88="","",IF(OR(入力!F88=1,入力!F88="男"),"1 男","2 女"))</f>
        <v/>
      </c>
      <c r="F147" s="113" t="str">
        <f>IF(入力!$C88="","",IF(入力!H88=1,"A1 一般",IF(入力!H88=2,"A2 一般",IF(入力!H88=3,"B  生活習慣病",""))))</f>
        <v/>
      </c>
      <c r="G147" s="48" t="str">
        <f>IF(入力!$C88="","",入力!G88)</f>
        <v/>
      </c>
      <c r="H147" s="49" t="str">
        <f>IF(入力!C88="","","本人")</f>
        <v/>
      </c>
      <c r="I147" s="49" t="str">
        <f>IF(A147="","",IF(OR(入力!P88="医療機関へ確認ください",入力!P88="採取法が入っていません",入力!P88="男性です"),入力!P88,"済"))</f>
        <v/>
      </c>
      <c r="J147" s="50" t="str">
        <f>IF(入力!$C88="","",IF(入力!I88=1,"1 自己採取法",IF(入力!I88=2,"2 医師採取法",IF(入力!I88=3,"3 希望しない",""))))</f>
        <v/>
      </c>
      <c r="K147" s="51" t="str">
        <f>IF(入力!$C88="","",入力!K88)</f>
        <v/>
      </c>
      <c r="L147" s="52" t="str">
        <f>IF(入力!C88="","",入力!M88)</f>
        <v/>
      </c>
      <c r="M147" s="55" t="str">
        <f>IF(入力!C88="","",入力!L88)</f>
        <v/>
      </c>
    </row>
    <row r="148" spans="1:13" ht="44.25" customHeight="1" x14ac:dyDescent="0.15">
      <c r="A148" s="100"/>
      <c r="B148" s="100"/>
      <c r="C148" s="101"/>
      <c r="D148" s="101"/>
      <c r="E148" s="100"/>
      <c r="F148" s="102"/>
      <c r="G148" s="103"/>
      <c r="H148" s="104"/>
      <c r="I148" s="104"/>
      <c r="J148" s="105"/>
      <c r="K148" s="106"/>
      <c r="L148" s="107"/>
      <c r="M148" s="108"/>
    </row>
    <row r="149" spans="1:13" s="98" customFormat="1" ht="26.25" customHeight="1" x14ac:dyDescent="0.15">
      <c r="A149" s="97" t="s">
        <v>29</v>
      </c>
      <c r="C149" s="98" t="s">
        <v>114</v>
      </c>
      <c r="H149" s="95" t="s">
        <v>109</v>
      </c>
      <c r="I149" s="95"/>
      <c r="L149" s="99"/>
    </row>
    <row r="150" spans="1:13" s="98" customFormat="1" ht="26.25" customHeight="1" x14ac:dyDescent="0.15">
      <c r="A150" s="97"/>
      <c r="C150" s="98" t="s">
        <v>30</v>
      </c>
      <c r="H150" s="95" t="s">
        <v>110</v>
      </c>
      <c r="I150" s="95"/>
      <c r="L150" s="99"/>
    </row>
    <row r="151" spans="1:13" s="98" customFormat="1" ht="26.25" customHeight="1" x14ac:dyDescent="0.15">
      <c r="B151" s="97"/>
      <c r="C151" s="98" t="s">
        <v>94</v>
      </c>
      <c r="H151" s="96" t="str">
        <f>H132</f>
        <v>⑤　申込締切日は、令和７年９月１９日（金）必着。＜ＦＡＸ不可＞</v>
      </c>
      <c r="I151" s="96"/>
    </row>
    <row r="152" spans="1:13" ht="26.25" customHeight="1" x14ac:dyDescent="0.15"/>
    <row r="153" spans="1:13" ht="41.25" customHeight="1" x14ac:dyDescent="0.15">
      <c r="A153" s="131" t="str">
        <f>$A$1</f>
        <v>令和７年度　秋季会場別健診申込書</v>
      </c>
      <c r="B153" s="131"/>
      <c r="C153" s="131"/>
      <c r="D153" s="131"/>
      <c r="E153" s="131"/>
      <c r="F153" s="131"/>
      <c r="G153" s="11"/>
      <c r="H153" s="11"/>
      <c r="I153" s="11"/>
      <c r="J153" s="11"/>
      <c r="L153" s="13"/>
      <c r="M153" s="12">
        <f>M134+1</f>
        <v>9</v>
      </c>
    </row>
    <row r="154" spans="1:13" ht="48" customHeight="1" x14ac:dyDescent="0.15">
      <c r="A154" s="132" t="s">
        <v>0</v>
      </c>
      <c r="B154" s="132"/>
      <c r="C154" s="26" t="s">
        <v>33</v>
      </c>
      <c r="D154" s="132" t="s">
        <v>35</v>
      </c>
      <c r="E154" s="132"/>
      <c r="F154" s="132"/>
      <c r="G154" s="27" t="s">
        <v>1</v>
      </c>
      <c r="H154" s="133">
        <f>$H$2</f>
        <v>0</v>
      </c>
      <c r="I154" s="133"/>
      <c r="J154" s="133"/>
      <c r="K154" s="133"/>
      <c r="L154" s="134" t="str">
        <f>$L$2</f>
        <v>担 当 者　　</v>
      </c>
      <c r="M154" s="134"/>
    </row>
    <row r="155" spans="1:13" ht="48" customHeight="1" x14ac:dyDescent="0.15">
      <c r="A155" s="28" t="s">
        <v>2</v>
      </c>
      <c r="B155" s="29" t="str">
        <f>$B$3</f>
        <v/>
      </c>
      <c r="C155" s="14" t="s">
        <v>34</v>
      </c>
      <c r="D155" s="128" t="str">
        <f>$D$3</f>
        <v/>
      </c>
      <c r="E155" s="128"/>
      <c r="F155" s="128"/>
      <c r="G155" s="30" t="s">
        <v>3</v>
      </c>
      <c r="H155" s="129">
        <f>$H$3</f>
        <v>0</v>
      </c>
      <c r="I155" s="129"/>
      <c r="J155" s="129"/>
      <c r="K155" s="129"/>
      <c r="L155" s="130" t="str">
        <f>$L$3</f>
        <v>電話番号　　</v>
      </c>
      <c r="M155" s="130"/>
    </row>
    <row r="156" spans="1:13" ht="63" customHeight="1" x14ac:dyDescent="0.15">
      <c r="A156" s="38" t="s">
        <v>15</v>
      </c>
      <c r="B156" s="39" t="s">
        <v>16</v>
      </c>
      <c r="C156" s="39" t="s">
        <v>5</v>
      </c>
      <c r="D156" s="39" t="s">
        <v>14</v>
      </c>
      <c r="E156" s="40" t="s">
        <v>113</v>
      </c>
      <c r="F156" s="41" t="s">
        <v>122</v>
      </c>
      <c r="G156" s="39" t="s">
        <v>10</v>
      </c>
      <c r="H156" s="40" t="s">
        <v>31</v>
      </c>
      <c r="I156" s="41" t="s">
        <v>115</v>
      </c>
      <c r="J156" s="42" t="s">
        <v>112</v>
      </c>
      <c r="K156" s="40" t="s">
        <v>4</v>
      </c>
      <c r="L156" s="39" t="s">
        <v>22</v>
      </c>
      <c r="M156" s="43" t="s">
        <v>20</v>
      </c>
    </row>
    <row r="157" spans="1:13" ht="44.25" customHeight="1" x14ac:dyDescent="0.15">
      <c r="A157" s="44" t="str">
        <f>IF(入力!$C89="","",入力!$B$1)</f>
        <v/>
      </c>
      <c r="B157" s="31" t="str">
        <f>IF(入力!$C89="","",入力!C89)</f>
        <v/>
      </c>
      <c r="C157" s="32" t="str">
        <f>IF(入力!$C89="","",入力!D89)</f>
        <v/>
      </c>
      <c r="D157" s="32" t="str">
        <f>IF(入力!$C89="","",入力!E89)</f>
        <v/>
      </c>
      <c r="E157" s="31" t="str">
        <f>IF(入力!$C89="","",IF(OR(入力!F89=1,入力!F89="男"),"1 男","2 女"))</f>
        <v/>
      </c>
      <c r="F157" s="112" t="str">
        <f>IF(入力!$C89="","",IF(入力!H89=1,"A1 一般",IF(入力!H89=2,"A2 一般",IF(入力!H89=3,"B  生活習慣病",""))))</f>
        <v/>
      </c>
      <c r="G157" s="33" t="str">
        <f>IF(入力!$C89="","",入力!G89)</f>
        <v/>
      </c>
      <c r="H157" s="34" t="str">
        <f>IF(入力!C89="","","本人")</f>
        <v/>
      </c>
      <c r="I157" s="34" t="str">
        <f>IF(A157="","",IF(OR(入力!P89="医療機関へ確認ください",入力!P89="採取法が入っていません",入力!P89="男性です"),入力!P89,"済"))</f>
        <v/>
      </c>
      <c r="J157" s="35" t="str">
        <f>IF(入力!$C89="","",IF(入力!I89=1,"1 自己採取法",IF(入力!I89=2,"2 医師採取法",IF(入力!I89=3,"3 希望しない",""))))</f>
        <v/>
      </c>
      <c r="K157" s="36" t="str">
        <f>IF(入力!$C89="","",入力!K89)</f>
        <v/>
      </c>
      <c r="L157" s="37" t="str">
        <f>IF(入力!C89="","",入力!M89)</f>
        <v/>
      </c>
      <c r="M157" s="54" t="str">
        <f>IF(入力!C89="","",入力!L89)</f>
        <v/>
      </c>
    </row>
    <row r="158" spans="1:13" ht="44.25" customHeight="1" x14ac:dyDescent="0.15">
      <c r="A158" s="44" t="str">
        <f>IF(入力!$C90="","",入力!$B$1)</f>
        <v/>
      </c>
      <c r="B158" s="31" t="str">
        <f>IF(入力!$C90="","",入力!C90)</f>
        <v/>
      </c>
      <c r="C158" s="32" t="str">
        <f>IF(入力!$C90="","",入力!D90)</f>
        <v/>
      </c>
      <c r="D158" s="32" t="str">
        <f>IF(入力!$C90="","",入力!E90)</f>
        <v/>
      </c>
      <c r="E158" s="31" t="str">
        <f>IF(入力!$C90="","",IF(OR(入力!F90=1,入力!F90="男"),"1 男","2 女"))</f>
        <v/>
      </c>
      <c r="F158" s="112" t="str">
        <f>IF(入力!$C90="","",IF(入力!H90=1,"A1 一般",IF(入力!H90=2,"A2 一般",IF(入力!H90=3,"B  生活習慣病",""))))</f>
        <v/>
      </c>
      <c r="G158" s="33" t="str">
        <f>IF(入力!$C90="","",入力!G90)</f>
        <v/>
      </c>
      <c r="H158" s="34" t="str">
        <f>IF(入力!C90="","","本人")</f>
        <v/>
      </c>
      <c r="I158" s="34" t="str">
        <f>IF(A158="","",IF(OR(入力!P90="医療機関へ確認ください",入力!P90="採取法が入っていません",入力!P90="男性です"),入力!P90,"済"))</f>
        <v/>
      </c>
      <c r="J158" s="35" t="str">
        <f>IF(入力!$C90="","",IF(入力!I90=1,"1 自己採取法",IF(入力!I90=2,"2 医師採取法",IF(入力!I90=3,"3 希望しない",""))))</f>
        <v/>
      </c>
      <c r="K158" s="36" t="str">
        <f>IF(入力!$C90="","",入力!K90)</f>
        <v/>
      </c>
      <c r="L158" s="37" t="str">
        <f>IF(入力!C90="","",入力!M90)</f>
        <v/>
      </c>
      <c r="M158" s="54" t="str">
        <f>IF(入力!C90="","",入力!L90)</f>
        <v/>
      </c>
    </row>
    <row r="159" spans="1:13" ht="44.25" customHeight="1" x14ac:dyDescent="0.15">
      <c r="A159" s="44" t="str">
        <f>IF(入力!$C91="","",入力!$B$1)</f>
        <v/>
      </c>
      <c r="B159" s="31" t="str">
        <f>IF(入力!$C91="","",入力!C91)</f>
        <v/>
      </c>
      <c r="C159" s="32" t="str">
        <f>IF(入力!$C91="","",入力!D91)</f>
        <v/>
      </c>
      <c r="D159" s="32" t="str">
        <f>IF(入力!$C91="","",入力!E91)</f>
        <v/>
      </c>
      <c r="E159" s="31" t="str">
        <f>IF(入力!$C91="","",IF(OR(入力!F91=1,入力!F91="男"),"1 男","2 女"))</f>
        <v/>
      </c>
      <c r="F159" s="112" t="str">
        <f>IF(入力!$C91="","",IF(入力!H91=1,"A1 一般",IF(入力!H91=2,"A2 一般",IF(入力!H91=3,"B  生活習慣病",""))))</f>
        <v/>
      </c>
      <c r="G159" s="33" t="str">
        <f>IF(入力!$C91="","",入力!G91)</f>
        <v/>
      </c>
      <c r="H159" s="34" t="str">
        <f>IF(入力!C91="","","本人")</f>
        <v/>
      </c>
      <c r="I159" s="34" t="str">
        <f>IF(A159="","",IF(OR(入力!P91="医療機関へ確認ください",入力!P91="採取法が入っていません",入力!P91="男性です"),入力!P91,"済"))</f>
        <v/>
      </c>
      <c r="J159" s="35" t="str">
        <f>IF(入力!$C91="","",IF(入力!I91=1,"1 自己採取法",IF(入力!I91=2,"2 医師採取法",IF(入力!I91=3,"3 希望しない",""))))</f>
        <v/>
      </c>
      <c r="K159" s="36" t="str">
        <f>IF(入力!$C91="","",入力!K91)</f>
        <v/>
      </c>
      <c r="L159" s="37" t="str">
        <f>IF(入力!C91="","",入力!M91)</f>
        <v/>
      </c>
      <c r="M159" s="54" t="str">
        <f>IF(入力!C91="","",入力!L91)</f>
        <v/>
      </c>
    </row>
    <row r="160" spans="1:13" ht="44.25" customHeight="1" x14ac:dyDescent="0.15">
      <c r="A160" s="44" t="str">
        <f>IF(入力!$C92="","",入力!$B$1)</f>
        <v/>
      </c>
      <c r="B160" s="31" t="str">
        <f>IF(入力!$C92="","",入力!C92)</f>
        <v/>
      </c>
      <c r="C160" s="32" t="str">
        <f>IF(入力!$C92="","",入力!D92)</f>
        <v/>
      </c>
      <c r="D160" s="32" t="str">
        <f>IF(入力!$C92="","",入力!E92)</f>
        <v/>
      </c>
      <c r="E160" s="31" t="str">
        <f>IF(入力!$C92="","",IF(OR(入力!F92=1,入力!F92="男"),"1 男","2 女"))</f>
        <v/>
      </c>
      <c r="F160" s="112" t="str">
        <f>IF(入力!$C92="","",IF(入力!H92=1,"A1 一般",IF(入力!H92=2,"A2 一般",IF(入力!H92=3,"B  生活習慣病",""))))</f>
        <v/>
      </c>
      <c r="G160" s="33" t="str">
        <f>IF(入力!$C92="","",入力!G92)</f>
        <v/>
      </c>
      <c r="H160" s="34" t="str">
        <f>IF(入力!C92="","","本人")</f>
        <v/>
      </c>
      <c r="I160" s="34" t="str">
        <f>IF(A160="","",IF(OR(入力!P92="医療機関へ確認ください",入力!P92="採取法が入っていません",入力!P92="男性です"),入力!P92,"済"))</f>
        <v/>
      </c>
      <c r="J160" s="35" t="str">
        <f>IF(入力!$C92="","",IF(入力!I92=1,"1 自己採取法",IF(入力!I92=2,"2 医師採取法",IF(入力!I92=3,"3 希望しない",""))))</f>
        <v/>
      </c>
      <c r="K160" s="36" t="str">
        <f>IF(入力!$C92="","",入力!K92)</f>
        <v/>
      </c>
      <c r="L160" s="37" t="str">
        <f>IF(入力!C92="","",入力!M92)</f>
        <v/>
      </c>
      <c r="M160" s="54" t="str">
        <f>IF(入力!C92="","",入力!L92)</f>
        <v/>
      </c>
    </row>
    <row r="161" spans="1:13" ht="44.25" customHeight="1" x14ac:dyDescent="0.15">
      <c r="A161" s="44" t="str">
        <f>IF(入力!$C93="","",入力!$B$1)</f>
        <v/>
      </c>
      <c r="B161" s="31" t="str">
        <f>IF(入力!$C93="","",入力!C93)</f>
        <v/>
      </c>
      <c r="C161" s="32" t="str">
        <f>IF(入力!$C93="","",入力!D93)</f>
        <v/>
      </c>
      <c r="D161" s="32" t="str">
        <f>IF(入力!$C93="","",入力!E93)</f>
        <v/>
      </c>
      <c r="E161" s="31" t="str">
        <f>IF(入力!$C93="","",IF(OR(入力!F93=1,入力!F93="男"),"1 男","2 女"))</f>
        <v/>
      </c>
      <c r="F161" s="112" t="str">
        <f>IF(入力!$C93="","",IF(入力!H93=1,"A1 一般",IF(入力!H93=2,"A2 一般",IF(入力!H93=3,"B  生活習慣病",""))))</f>
        <v/>
      </c>
      <c r="G161" s="33" t="str">
        <f>IF(入力!$C93="","",入力!G93)</f>
        <v/>
      </c>
      <c r="H161" s="34" t="str">
        <f>IF(入力!C93="","","本人")</f>
        <v/>
      </c>
      <c r="I161" s="34" t="str">
        <f>IF(A161="","",IF(OR(入力!P93="医療機関へ確認ください",入力!P93="採取法が入っていません",入力!P93="男性です"),入力!P93,"済"))</f>
        <v/>
      </c>
      <c r="J161" s="35" t="str">
        <f>IF(入力!$C93="","",IF(入力!I93=1,"1 自己採取法",IF(入力!I93=2,"2 医師採取法",IF(入力!I93=3,"3 希望しない",""))))</f>
        <v/>
      </c>
      <c r="K161" s="36" t="str">
        <f>IF(入力!$C93="","",入力!K93)</f>
        <v/>
      </c>
      <c r="L161" s="37" t="str">
        <f>IF(入力!C93="","",入力!M93)</f>
        <v/>
      </c>
      <c r="M161" s="54" t="str">
        <f>IF(入力!C93="","",入力!L93)</f>
        <v/>
      </c>
    </row>
    <row r="162" spans="1:13" ht="44.25" customHeight="1" x14ac:dyDescent="0.15">
      <c r="A162" s="44" t="str">
        <f>IF(入力!$C94="","",入力!$B$1)</f>
        <v/>
      </c>
      <c r="B162" s="31" t="str">
        <f>IF(入力!$C94="","",入力!C94)</f>
        <v/>
      </c>
      <c r="C162" s="32" t="str">
        <f>IF(入力!$C94="","",入力!D94)</f>
        <v/>
      </c>
      <c r="D162" s="32" t="str">
        <f>IF(入力!$C94="","",入力!E94)</f>
        <v/>
      </c>
      <c r="E162" s="31" t="str">
        <f>IF(入力!$C94="","",IF(OR(入力!F94=1,入力!F94="男"),"1 男","2 女"))</f>
        <v/>
      </c>
      <c r="F162" s="112" t="str">
        <f>IF(入力!$C94="","",IF(入力!H94=1,"A1 一般",IF(入力!H94=2,"A2 一般",IF(入力!H94=3,"B  生活習慣病",""))))</f>
        <v/>
      </c>
      <c r="G162" s="33" t="str">
        <f>IF(入力!$C94="","",入力!G94)</f>
        <v/>
      </c>
      <c r="H162" s="34" t="str">
        <f>IF(入力!C94="","","本人")</f>
        <v/>
      </c>
      <c r="I162" s="34" t="str">
        <f>IF(A162="","",IF(OR(入力!P94="医療機関へ確認ください",入力!P94="採取法が入っていません",入力!P94="男性です"),入力!P94,"済"))</f>
        <v/>
      </c>
      <c r="J162" s="35" t="str">
        <f>IF(入力!$C94="","",IF(入力!I94=1,"1 自己採取法",IF(入力!I94=2,"2 医師採取法",IF(入力!I94=3,"3 希望しない",""))))</f>
        <v/>
      </c>
      <c r="K162" s="36" t="str">
        <f>IF(入力!$C94="","",入力!K94)</f>
        <v/>
      </c>
      <c r="L162" s="37" t="str">
        <f>IF(入力!C94="","",入力!M94)</f>
        <v/>
      </c>
      <c r="M162" s="54" t="str">
        <f>IF(入力!C94="","",入力!L94)</f>
        <v/>
      </c>
    </row>
    <row r="163" spans="1:13" ht="44.25" customHeight="1" x14ac:dyDescent="0.15">
      <c r="A163" s="44" t="str">
        <f>IF(入力!$C95="","",入力!$B$1)</f>
        <v/>
      </c>
      <c r="B163" s="31" t="str">
        <f>IF(入力!$C95="","",入力!C95)</f>
        <v/>
      </c>
      <c r="C163" s="32" t="str">
        <f>IF(入力!$C95="","",入力!D95)</f>
        <v/>
      </c>
      <c r="D163" s="32" t="str">
        <f>IF(入力!$C95="","",入力!E95)</f>
        <v/>
      </c>
      <c r="E163" s="31" t="str">
        <f>IF(入力!$C95="","",IF(OR(入力!F95=1,入力!F95="男"),"1 男","2 女"))</f>
        <v/>
      </c>
      <c r="F163" s="112" t="str">
        <f>IF(入力!$C95="","",IF(入力!H95=1,"A1 一般",IF(入力!H95=2,"A2 一般",IF(入力!H95=3,"B  生活習慣病",""))))</f>
        <v/>
      </c>
      <c r="G163" s="33" t="str">
        <f>IF(入力!$C95="","",入力!G95)</f>
        <v/>
      </c>
      <c r="H163" s="34" t="str">
        <f>IF(入力!C95="","","本人")</f>
        <v/>
      </c>
      <c r="I163" s="34" t="str">
        <f>IF(A163="","",IF(OR(入力!P95="医療機関へ確認ください",入力!P95="採取法が入っていません",入力!P95="男性です"),入力!P95,"済"))</f>
        <v/>
      </c>
      <c r="J163" s="35" t="str">
        <f>IF(入力!$C95="","",IF(入力!I95=1,"1 自己採取法",IF(入力!I95=2,"2 医師採取法",IF(入力!I95=3,"3 希望しない",""))))</f>
        <v/>
      </c>
      <c r="K163" s="36" t="str">
        <f>IF(入力!$C95="","",入力!K95)</f>
        <v/>
      </c>
      <c r="L163" s="37" t="str">
        <f>IF(入力!C95="","",入力!M95)</f>
        <v/>
      </c>
      <c r="M163" s="54" t="str">
        <f>IF(入力!C95="","",入力!L95)</f>
        <v/>
      </c>
    </row>
    <row r="164" spans="1:13" ht="44.25" customHeight="1" x14ac:dyDescent="0.15">
      <c r="A164" s="44" t="str">
        <f>IF(入力!$C96="","",入力!$B$1)</f>
        <v/>
      </c>
      <c r="B164" s="31" t="str">
        <f>IF(入力!$C96="","",入力!C96)</f>
        <v/>
      </c>
      <c r="C164" s="32" t="str">
        <f>IF(入力!$C96="","",入力!D96)</f>
        <v/>
      </c>
      <c r="D164" s="32" t="str">
        <f>IF(入力!$C96="","",入力!E96)</f>
        <v/>
      </c>
      <c r="E164" s="31" t="str">
        <f>IF(入力!$C96="","",IF(OR(入力!F96=1,入力!F96="男"),"1 男","2 女"))</f>
        <v/>
      </c>
      <c r="F164" s="112" t="str">
        <f>IF(入力!$C96="","",IF(入力!H96=1,"A1 一般",IF(入力!H96=2,"A2 一般",IF(入力!H96=3,"B  生活習慣病",""))))</f>
        <v/>
      </c>
      <c r="G164" s="33" t="str">
        <f>IF(入力!$C96="","",入力!G96)</f>
        <v/>
      </c>
      <c r="H164" s="34" t="str">
        <f>IF(入力!C96="","","本人")</f>
        <v/>
      </c>
      <c r="I164" s="34" t="str">
        <f>IF(A164="","",IF(OR(入力!P96="医療機関へ確認ください",入力!P96="採取法が入っていません",入力!P96="男性です"),入力!P96,"済"))</f>
        <v/>
      </c>
      <c r="J164" s="35" t="str">
        <f>IF(入力!$C96="","",IF(入力!I96=1,"1 自己採取法",IF(入力!I96=2,"2 医師採取法",IF(入力!I96=3,"3 希望しない",""))))</f>
        <v/>
      </c>
      <c r="K164" s="36" t="str">
        <f>IF(入力!$C96="","",入力!K96)</f>
        <v/>
      </c>
      <c r="L164" s="37" t="str">
        <f>IF(入力!C96="","",入力!M96)</f>
        <v/>
      </c>
      <c r="M164" s="54" t="str">
        <f>IF(入力!C96="","",入力!L96)</f>
        <v/>
      </c>
    </row>
    <row r="165" spans="1:13" ht="44.25" customHeight="1" x14ac:dyDescent="0.15">
      <c r="A165" s="44" t="str">
        <f>IF(入力!$C97="","",入力!$B$1)</f>
        <v/>
      </c>
      <c r="B165" s="31" t="str">
        <f>IF(入力!$C97="","",入力!C97)</f>
        <v/>
      </c>
      <c r="C165" s="32" t="str">
        <f>IF(入力!$C97="","",入力!D97)</f>
        <v/>
      </c>
      <c r="D165" s="32" t="str">
        <f>IF(入力!$C97="","",入力!E97)</f>
        <v/>
      </c>
      <c r="E165" s="31" t="str">
        <f>IF(入力!$C97="","",IF(OR(入力!F97=1,入力!F97="男"),"1 男","2 女"))</f>
        <v/>
      </c>
      <c r="F165" s="112" t="str">
        <f>IF(入力!$C97="","",IF(入力!H97=1,"A1 一般",IF(入力!H97=2,"A2 一般",IF(入力!H97=3,"B  生活習慣病",""))))</f>
        <v/>
      </c>
      <c r="G165" s="33" t="str">
        <f>IF(入力!$C97="","",入力!G97)</f>
        <v/>
      </c>
      <c r="H165" s="34" t="str">
        <f>IF(入力!C97="","","本人")</f>
        <v/>
      </c>
      <c r="I165" s="34" t="str">
        <f>IF(A165="","",IF(OR(入力!P97="医療機関へ確認ください",入力!P97="採取法が入っていません",入力!P97="男性です"),入力!P97,"済"))</f>
        <v/>
      </c>
      <c r="J165" s="35" t="str">
        <f>IF(入力!$C97="","",IF(入力!I97=1,"1 自己採取法",IF(入力!I97=2,"2 医師採取法",IF(入力!I97=3,"3 希望しない",""))))</f>
        <v/>
      </c>
      <c r="K165" s="36" t="str">
        <f>IF(入力!$C97="","",入力!K97)</f>
        <v/>
      </c>
      <c r="L165" s="37" t="str">
        <f>IF(入力!C97="","",入力!M97)</f>
        <v/>
      </c>
      <c r="M165" s="54" t="str">
        <f>IF(入力!C97="","",入力!L97)</f>
        <v/>
      </c>
    </row>
    <row r="166" spans="1:13" ht="44.25" customHeight="1" x14ac:dyDescent="0.15">
      <c r="A166" s="45" t="str">
        <f>IF(入力!$C98="","",入力!$B$1)</f>
        <v/>
      </c>
      <c r="B166" s="46" t="str">
        <f>IF(入力!$C98="","",入力!C98)</f>
        <v/>
      </c>
      <c r="C166" s="47" t="str">
        <f>IF(入力!$C98="","",入力!D98)</f>
        <v/>
      </c>
      <c r="D166" s="47" t="str">
        <f>IF(入力!$C98="","",入力!E98)</f>
        <v/>
      </c>
      <c r="E166" s="46" t="str">
        <f>IF(入力!$C98="","",IF(OR(入力!F98=1,入力!F98="男"),"1 男","2 女"))</f>
        <v/>
      </c>
      <c r="F166" s="113" t="str">
        <f>IF(入力!$C98="","",IF(入力!H98=1,"A1 一般",IF(入力!H98=2,"A2 一般",IF(入力!H98=3,"B  生活習慣病",""))))</f>
        <v/>
      </c>
      <c r="G166" s="48" t="str">
        <f>IF(入力!$C98="","",入力!G98)</f>
        <v/>
      </c>
      <c r="H166" s="49" t="str">
        <f>IF(入力!C98="","","本人")</f>
        <v/>
      </c>
      <c r="I166" s="49" t="str">
        <f>IF(A166="","",IF(OR(入力!P98="医療機関へ確認ください",入力!P98="採取法が入っていません",入力!P98="男性です"),入力!P98,"済"))</f>
        <v/>
      </c>
      <c r="J166" s="50" t="str">
        <f>IF(入力!$C98="","",IF(入力!I98=1,"1 自己採取法",IF(入力!I98=2,"2 医師採取法",IF(入力!I98=3,"3 希望しない",""))))</f>
        <v/>
      </c>
      <c r="K166" s="51" t="str">
        <f>IF(入力!$C98="","",入力!K98)</f>
        <v/>
      </c>
      <c r="L166" s="52" t="str">
        <f>IF(入力!C98="","",入力!M98)</f>
        <v/>
      </c>
      <c r="M166" s="55" t="str">
        <f>IF(入力!C98="","",入力!L98)</f>
        <v/>
      </c>
    </row>
    <row r="167" spans="1:13" ht="44.25" customHeight="1" x14ac:dyDescent="0.15">
      <c r="A167" s="100"/>
      <c r="B167" s="100"/>
      <c r="C167" s="101"/>
      <c r="D167" s="101"/>
      <c r="E167" s="100"/>
      <c r="F167" s="102"/>
      <c r="G167" s="103"/>
      <c r="H167" s="104"/>
      <c r="I167" s="104"/>
      <c r="J167" s="105"/>
      <c r="K167" s="106"/>
      <c r="L167" s="107"/>
      <c r="M167" s="108"/>
    </row>
    <row r="168" spans="1:13" s="98" customFormat="1" ht="26.25" customHeight="1" x14ac:dyDescent="0.15">
      <c r="A168" s="97" t="s">
        <v>29</v>
      </c>
      <c r="C168" s="98" t="s">
        <v>114</v>
      </c>
      <c r="H168" s="95" t="s">
        <v>109</v>
      </c>
      <c r="I168" s="95"/>
      <c r="L168" s="99"/>
    </row>
    <row r="169" spans="1:13" s="98" customFormat="1" ht="26.25" customHeight="1" x14ac:dyDescent="0.15">
      <c r="A169" s="97"/>
      <c r="C169" s="98" t="s">
        <v>30</v>
      </c>
      <c r="H169" s="95" t="s">
        <v>110</v>
      </c>
      <c r="I169" s="95"/>
      <c r="L169" s="99"/>
    </row>
    <row r="170" spans="1:13" s="98" customFormat="1" ht="26.25" customHeight="1" x14ac:dyDescent="0.15">
      <c r="B170" s="97"/>
      <c r="C170" s="98" t="s">
        <v>94</v>
      </c>
      <c r="H170" s="96" t="str">
        <f>H151</f>
        <v>⑤　申込締切日は、令和７年９月１９日（金）必着。＜ＦＡＸ不可＞</v>
      </c>
      <c r="I170" s="96"/>
    </row>
    <row r="171" spans="1:13" ht="26.25" customHeight="1" x14ac:dyDescent="0.15"/>
    <row r="172" spans="1:13" ht="41.25" customHeight="1" x14ac:dyDescent="0.15">
      <c r="A172" s="131" t="str">
        <f>$A$1</f>
        <v>令和７年度　秋季会場別健診申込書</v>
      </c>
      <c r="B172" s="131"/>
      <c r="C172" s="131"/>
      <c r="D172" s="131"/>
      <c r="E172" s="131"/>
      <c r="F172" s="131"/>
      <c r="G172" s="11"/>
      <c r="H172" s="11"/>
      <c r="I172" s="11"/>
      <c r="J172" s="11"/>
      <c r="L172" s="13"/>
      <c r="M172" s="12">
        <f>M153+1</f>
        <v>10</v>
      </c>
    </row>
    <row r="173" spans="1:13" ht="48" customHeight="1" x14ac:dyDescent="0.15">
      <c r="A173" s="132" t="s">
        <v>0</v>
      </c>
      <c r="B173" s="132"/>
      <c r="C173" s="26" t="s">
        <v>33</v>
      </c>
      <c r="D173" s="132" t="s">
        <v>35</v>
      </c>
      <c r="E173" s="132"/>
      <c r="F173" s="132"/>
      <c r="G173" s="27" t="s">
        <v>1</v>
      </c>
      <c r="H173" s="133">
        <f>$H$2</f>
        <v>0</v>
      </c>
      <c r="I173" s="133"/>
      <c r="J173" s="133"/>
      <c r="K173" s="133"/>
      <c r="L173" s="134" t="str">
        <f>$L$2</f>
        <v>担 当 者　　</v>
      </c>
      <c r="M173" s="134"/>
    </row>
    <row r="174" spans="1:13" ht="48" customHeight="1" x14ac:dyDescent="0.15">
      <c r="A174" s="28" t="s">
        <v>2</v>
      </c>
      <c r="B174" s="29" t="str">
        <f>$B$3</f>
        <v/>
      </c>
      <c r="C174" s="14" t="s">
        <v>34</v>
      </c>
      <c r="D174" s="128" t="str">
        <f>$D$3</f>
        <v/>
      </c>
      <c r="E174" s="128"/>
      <c r="F174" s="128"/>
      <c r="G174" s="30" t="s">
        <v>3</v>
      </c>
      <c r="H174" s="129">
        <f>$H$3</f>
        <v>0</v>
      </c>
      <c r="I174" s="129"/>
      <c r="J174" s="129"/>
      <c r="K174" s="129"/>
      <c r="L174" s="130" t="str">
        <f>$L$3</f>
        <v>電話番号　　</v>
      </c>
      <c r="M174" s="130"/>
    </row>
    <row r="175" spans="1:13" ht="63" customHeight="1" x14ac:dyDescent="0.15">
      <c r="A175" s="38" t="s">
        <v>15</v>
      </c>
      <c r="B175" s="39" t="s">
        <v>16</v>
      </c>
      <c r="C175" s="39" t="s">
        <v>5</v>
      </c>
      <c r="D175" s="39" t="s">
        <v>14</v>
      </c>
      <c r="E175" s="40" t="s">
        <v>113</v>
      </c>
      <c r="F175" s="41" t="s">
        <v>122</v>
      </c>
      <c r="G175" s="39" t="s">
        <v>10</v>
      </c>
      <c r="H175" s="40" t="s">
        <v>31</v>
      </c>
      <c r="I175" s="41" t="s">
        <v>115</v>
      </c>
      <c r="J175" s="42" t="s">
        <v>112</v>
      </c>
      <c r="K175" s="40" t="s">
        <v>4</v>
      </c>
      <c r="L175" s="39" t="s">
        <v>22</v>
      </c>
      <c r="M175" s="43" t="s">
        <v>20</v>
      </c>
    </row>
    <row r="176" spans="1:13" ht="44.25" customHeight="1" x14ac:dyDescent="0.15">
      <c r="A176" s="44" t="str">
        <f>IF(入力!$C99="","",入力!$B$1)</f>
        <v/>
      </c>
      <c r="B176" s="31" t="str">
        <f>IF(入力!$C99="","",入力!C99)</f>
        <v/>
      </c>
      <c r="C176" s="32" t="str">
        <f>IF(入力!$C99="","",入力!D99)</f>
        <v/>
      </c>
      <c r="D176" s="32" t="str">
        <f>IF(入力!$C99="","",入力!E99)</f>
        <v/>
      </c>
      <c r="E176" s="31" t="str">
        <f>IF(入力!$C99="","",IF(OR(入力!F99=1,入力!F99="男"),"1 男","2 女"))</f>
        <v/>
      </c>
      <c r="F176" s="112" t="str">
        <f>IF(入力!$C99="","",IF(入力!H99=1,"A1 一般",IF(入力!H99=2,"A2 一般",IF(入力!H99=3,"B  生活習慣病",""))))</f>
        <v/>
      </c>
      <c r="G176" s="33" t="str">
        <f>IF(入力!$C99="","",入力!G99)</f>
        <v/>
      </c>
      <c r="H176" s="34" t="str">
        <f>IF(入力!C99="","","本人")</f>
        <v/>
      </c>
      <c r="I176" s="34" t="str">
        <f>IF(A176="","",IF(OR(入力!P99="医療機関へ確認ください",入力!P99="採取法が入っていません",入力!P99="男性です"),入力!P99,"済"))</f>
        <v/>
      </c>
      <c r="J176" s="35" t="str">
        <f>IF(入力!$C99="","",IF(入力!I99=1,"1 自己採取法",IF(入力!I99=2,"2 医師採取法",IF(入力!I99=3,"3 希望しない",""))))</f>
        <v/>
      </c>
      <c r="K176" s="36" t="str">
        <f>IF(入力!$C99="","",入力!K99)</f>
        <v/>
      </c>
      <c r="L176" s="37" t="str">
        <f>IF(入力!C99="","",入力!M99)</f>
        <v/>
      </c>
      <c r="M176" s="54" t="str">
        <f>IF(入力!C99="","",入力!L99)</f>
        <v/>
      </c>
    </row>
    <row r="177" spans="1:13" ht="44.25" customHeight="1" x14ac:dyDescent="0.15">
      <c r="A177" s="44" t="str">
        <f>IF(入力!$C100="","",入力!$B$1)</f>
        <v/>
      </c>
      <c r="B177" s="31" t="str">
        <f>IF(入力!$C100="","",入力!C100)</f>
        <v/>
      </c>
      <c r="C177" s="32" t="str">
        <f>IF(入力!$C100="","",入力!D100)</f>
        <v/>
      </c>
      <c r="D177" s="32" t="str">
        <f>IF(入力!$C100="","",入力!E100)</f>
        <v/>
      </c>
      <c r="E177" s="31" t="str">
        <f>IF(入力!$C100="","",IF(OR(入力!F100=1,入力!F100="男"),"1 男","2 女"))</f>
        <v/>
      </c>
      <c r="F177" s="112" t="str">
        <f>IF(入力!$C100="","",IF(入力!H100=1,"A1 一般",IF(入力!H100=2,"A2 一般",IF(入力!H100=3,"B  生活習慣病",""))))</f>
        <v/>
      </c>
      <c r="G177" s="33" t="str">
        <f>IF(入力!$C100="","",入力!G100)</f>
        <v/>
      </c>
      <c r="H177" s="34" t="str">
        <f>IF(入力!C100="","","本人")</f>
        <v/>
      </c>
      <c r="I177" s="34" t="str">
        <f>IF(A177="","",IF(OR(入力!P100="医療機関へ確認ください",入力!P100="採取法が入っていません",入力!P100="男性です"),入力!P100,"済"))</f>
        <v/>
      </c>
      <c r="J177" s="35" t="str">
        <f>IF(入力!$C100="","",IF(入力!I100=1,"1 自己採取法",IF(入力!I100=2,"2 医師採取法",IF(入力!I100=3,"3 希望しない",""))))</f>
        <v/>
      </c>
      <c r="K177" s="36" t="str">
        <f>IF(入力!$C100="","",入力!K100)</f>
        <v/>
      </c>
      <c r="L177" s="37" t="str">
        <f>IF(入力!C100="","",入力!M100)</f>
        <v/>
      </c>
      <c r="M177" s="54" t="str">
        <f>IF(入力!C100="","",入力!L100)</f>
        <v/>
      </c>
    </row>
    <row r="178" spans="1:13" ht="44.25" customHeight="1" x14ac:dyDescent="0.15">
      <c r="A178" s="44" t="str">
        <f>IF(入力!$C101="","",入力!$B$1)</f>
        <v/>
      </c>
      <c r="B178" s="31" t="str">
        <f>IF(入力!$C101="","",入力!C101)</f>
        <v/>
      </c>
      <c r="C178" s="32" t="str">
        <f>IF(入力!$C101="","",入力!D101)</f>
        <v/>
      </c>
      <c r="D178" s="32" t="str">
        <f>IF(入力!$C101="","",入力!E101)</f>
        <v/>
      </c>
      <c r="E178" s="31" t="str">
        <f>IF(入力!$C101="","",IF(OR(入力!F101=1,入力!F101="男"),"1 男","2 女"))</f>
        <v/>
      </c>
      <c r="F178" s="112" t="str">
        <f>IF(入力!$C101="","",IF(入力!H101=1,"A1 一般",IF(入力!H101=2,"A2 一般",IF(入力!H101=3,"B  生活習慣病",""))))</f>
        <v/>
      </c>
      <c r="G178" s="33" t="str">
        <f>IF(入力!$C101="","",入力!G101)</f>
        <v/>
      </c>
      <c r="H178" s="34" t="str">
        <f>IF(入力!C101="","","本人")</f>
        <v/>
      </c>
      <c r="I178" s="34" t="str">
        <f>IF(A178="","",IF(OR(入力!P101="医療機関へ確認ください",入力!P101="採取法が入っていません",入力!P101="男性です"),入力!P101,"済"))</f>
        <v/>
      </c>
      <c r="J178" s="35" t="str">
        <f>IF(入力!$C101="","",IF(入力!I101=1,"1 自己採取法",IF(入力!I101=2,"2 医師採取法",IF(入力!I101=3,"3 希望しない",""))))</f>
        <v/>
      </c>
      <c r="K178" s="36" t="str">
        <f>IF(入力!$C101="","",入力!K101)</f>
        <v/>
      </c>
      <c r="L178" s="37" t="str">
        <f>IF(入力!C101="","",入力!M101)</f>
        <v/>
      </c>
      <c r="M178" s="54" t="str">
        <f>IF(入力!C101="","",入力!L101)</f>
        <v/>
      </c>
    </row>
    <row r="179" spans="1:13" ht="44.25" customHeight="1" x14ac:dyDescent="0.15">
      <c r="A179" s="44" t="str">
        <f>IF(入力!$C102="","",入力!$B$1)</f>
        <v/>
      </c>
      <c r="B179" s="31" t="str">
        <f>IF(入力!$C102="","",入力!C102)</f>
        <v/>
      </c>
      <c r="C179" s="32" t="str">
        <f>IF(入力!$C102="","",入力!D102)</f>
        <v/>
      </c>
      <c r="D179" s="32" t="str">
        <f>IF(入力!$C102="","",入力!E102)</f>
        <v/>
      </c>
      <c r="E179" s="31" t="str">
        <f>IF(入力!$C102="","",IF(OR(入力!F102=1,入力!F102="男"),"1 男","2 女"))</f>
        <v/>
      </c>
      <c r="F179" s="112" t="str">
        <f>IF(入力!$C102="","",IF(入力!H102=1,"A1 一般",IF(入力!H102=2,"A2 一般",IF(入力!H102=3,"B  生活習慣病",""))))</f>
        <v/>
      </c>
      <c r="G179" s="33" t="str">
        <f>IF(入力!$C102="","",入力!G102)</f>
        <v/>
      </c>
      <c r="H179" s="34" t="str">
        <f>IF(入力!C102="","","本人")</f>
        <v/>
      </c>
      <c r="I179" s="34" t="str">
        <f>IF(A179="","",IF(OR(入力!P102="医療機関へ確認ください",入力!P102="採取法が入っていません",入力!P102="男性です"),入力!P102,"済"))</f>
        <v/>
      </c>
      <c r="J179" s="35" t="str">
        <f>IF(入力!$C102="","",IF(入力!I102=1,"1 自己採取法",IF(入力!I102=2,"2 医師採取法",IF(入力!I102=3,"3 希望しない",""))))</f>
        <v/>
      </c>
      <c r="K179" s="36" t="str">
        <f>IF(入力!$C102="","",入力!K102)</f>
        <v/>
      </c>
      <c r="L179" s="37" t="str">
        <f>IF(入力!C102="","",入力!M102)</f>
        <v/>
      </c>
      <c r="M179" s="54" t="str">
        <f>IF(入力!C102="","",入力!L102)</f>
        <v/>
      </c>
    </row>
    <row r="180" spans="1:13" ht="44.25" customHeight="1" x14ac:dyDescent="0.15">
      <c r="A180" s="44" t="str">
        <f>IF(入力!$C103="","",入力!$B$1)</f>
        <v/>
      </c>
      <c r="B180" s="31" t="str">
        <f>IF(入力!$C103="","",入力!C103)</f>
        <v/>
      </c>
      <c r="C180" s="32" t="str">
        <f>IF(入力!$C103="","",入力!D103)</f>
        <v/>
      </c>
      <c r="D180" s="32" t="str">
        <f>IF(入力!$C103="","",入力!E103)</f>
        <v/>
      </c>
      <c r="E180" s="31" t="str">
        <f>IF(入力!$C103="","",IF(OR(入力!F103=1,入力!F103="男"),"1 男","2 女"))</f>
        <v/>
      </c>
      <c r="F180" s="112" t="str">
        <f>IF(入力!$C103="","",IF(入力!H103=1,"A1 一般",IF(入力!H103=2,"A2 一般",IF(入力!H103=3,"B  生活習慣病",""))))</f>
        <v/>
      </c>
      <c r="G180" s="33" t="str">
        <f>IF(入力!$C103="","",入力!G103)</f>
        <v/>
      </c>
      <c r="H180" s="34" t="str">
        <f>IF(入力!C103="","","本人")</f>
        <v/>
      </c>
      <c r="I180" s="34" t="str">
        <f>IF(A180="","",IF(OR(入力!P103="医療機関へ確認ください",入力!P103="採取法が入っていません",入力!P103="男性です"),入力!P103,"済"))</f>
        <v/>
      </c>
      <c r="J180" s="35" t="str">
        <f>IF(入力!$C103="","",IF(入力!I103=1,"1 自己採取法",IF(入力!I103=2,"2 医師採取法",IF(入力!I103=3,"3 希望しない",""))))</f>
        <v/>
      </c>
      <c r="K180" s="36" t="str">
        <f>IF(入力!$C103="","",入力!K103)</f>
        <v/>
      </c>
      <c r="L180" s="37" t="str">
        <f>IF(入力!C103="","",入力!M103)</f>
        <v/>
      </c>
      <c r="M180" s="54" t="str">
        <f>IF(入力!C103="","",入力!L103)</f>
        <v/>
      </c>
    </row>
    <row r="181" spans="1:13" ht="44.25" customHeight="1" x14ac:dyDescent="0.15">
      <c r="A181" s="44" t="str">
        <f>IF(入力!$C104="","",入力!$B$1)</f>
        <v/>
      </c>
      <c r="B181" s="31" t="str">
        <f>IF(入力!$C104="","",入力!C104)</f>
        <v/>
      </c>
      <c r="C181" s="32" t="str">
        <f>IF(入力!$C104="","",入力!D104)</f>
        <v/>
      </c>
      <c r="D181" s="32" t="str">
        <f>IF(入力!$C104="","",入力!E104)</f>
        <v/>
      </c>
      <c r="E181" s="31" t="str">
        <f>IF(入力!$C104="","",IF(OR(入力!F104=1,入力!F104="男"),"1 男","2 女"))</f>
        <v/>
      </c>
      <c r="F181" s="112" t="str">
        <f>IF(入力!$C104="","",IF(入力!H104=1,"A1 一般",IF(入力!H104=2,"A2 一般",IF(入力!H104=3,"B  生活習慣病",""))))</f>
        <v/>
      </c>
      <c r="G181" s="33" t="str">
        <f>IF(入力!$C104="","",入力!G104)</f>
        <v/>
      </c>
      <c r="H181" s="34" t="str">
        <f>IF(入力!C104="","","本人")</f>
        <v/>
      </c>
      <c r="I181" s="34" t="str">
        <f>IF(A181="","",IF(OR(入力!P104="医療機関へ確認ください",入力!P104="採取法が入っていません",入力!P104="男性です"),入力!P104,"済"))</f>
        <v/>
      </c>
      <c r="J181" s="35" t="str">
        <f>IF(入力!$C104="","",IF(入力!I104=1,"1 自己採取法",IF(入力!I104=2,"2 医師採取法",IF(入力!I104=3,"3 希望しない",""))))</f>
        <v/>
      </c>
      <c r="K181" s="36" t="str">
        <f>IF(入力!$C104="","",入力!K104)</f>
        <v/>
      </c>
      <c r="L181" s="37" t="str">
        <f>IF(入力!C104="","",入力!M104)</f>
        <v/>
      </c>
      <c r="M181" s="54" t="str">
        <f>IF(入力!C104="","",入力!L104)</f>
        <v/>
      </c>
    </row>
    <row r="182" spans="1:13" ht="44.25" customHeight="1" x14ac:dyDescent="0.15">
      <c r="A182" s="44" t="str">
        <f>IF(入力!$C105="","",入力!$B$1)</f>
        <v/>
      </c>
      <c r="B182" s="31" t="str">
        <f>IF(入力!$C105="","",入力!C105)</f>
        <v/>
      </c>
      <c r="C182" s="32" t="str">
        <f>IF(入力!$C105="","",入力!D105)</f>
        <v/>
      </c>
      <c r="D182" s="32" t="str">
        <f>IF(入力!$C105="","",入力!E105)</f>
        <v/>
      </c>
      <c r="E182" s="31" t="str">
        <f>IF(入力!$C105="","",IF(OR(入力!F105=1,入力!F105="男"),"1 男","2 女"))</f>
        <v/>
      </c>
      <c r="F182" s="112" t="str">
        <f>IF(入力!$C105="","",IF(入力!H105=1,"A1 一般",IF(入力!H105=2,"A2 一般",IF(入力!H105=3,"B  生活習慣病",""))))</f>
        <v/>
      </c>
      <c r="G182" s="33" t="str">
        <f>IF(入力!$C105="","",入力!G105)</f>
        <v/>
      </c>
      <c r="H182" s="34" t="str">
        <f>IF(入力!C105="","","本人")</f>
        <v/>
      </c>
      <c r="I182" s="34" t="str">
        <f>IF(A182="","",IF(OR(入力!P105="医療機関へ確認ください",入力!P105="採取法が入っていません",入力!P105="男性です"),入力!P105,"済"))</f>
        <v/>
      </c>
      <c r="J182" s="35" t="str">
        <f>IF(入力!$C105="","",IF(入力!I105=1,"1 自己採取法",IF(入力!I105=2,"2 医師採取法",IF(入力!I105=3,"3 希望しない",""))))</f>
        <v/>
      </c>
      <c r="K182" s="36" t="str">
        <f>IF(入力!$C105="","",入力!K105)</f>
        <v/>
      </c>
      <c r="L182" s="37" t="str">
        <f>IF(入力!C105="","",入力!M105)</f>
        <v/>
      </c>
      <c r="M182" s="54" t="str">
        <f>IF(入力!C105="","",入力!L105)</f>
        <v/>
      </c>
    </row>
    <row r="183" spans="1:13" ht="44.25" customHeight="1" x14ac:dyDescent="0.15">
      <c r="A183" s="44" t="str">
        <f>IF(入力!$C106="","",入力!$B$1)</f>
        <v/>
      </c>
      <c r="B183" s="31" t="str">
        <f>IF(入力!$C106="","",入力!C106)</f>
        <v/>
      </c>
      <c r="C183" s="32" t="str">
        <f>IF(入力!$C106="","",入力!D106)</f>
        <v/>
      </c>
      <c r="D183" s="32" t="str">
        <f>IF(入力!$C106="","",入力!E106)</f>
        <v/>
      </c>
      <c r="E183" s="31" t="str">
        <f>IF(入力!$C106="","",IF(OR(入力!F106=1,入力!F106="男"),"1 男","2 女"))</f>
        <v/>
      </c>
      <c r="F183" s="112" t="str">
        <f>IF(入力!$C106="","",IF(入力!H106=1,"A1 一般",IF(入力!H106=2,"A2 一般",IF(入力!H106=3,"B  生活習慣病",""))))</f>
        <v/>
      </c>
      <c r="G183" s="33" t="str">
        <f>IF(入力!$C106="","",入力!G106)</f>
        <v/>
      </c>
      <c r="H183" s="34" t="str">
        <f>IF(入力!C106="","","本人")</f>
        <v/>
      </c>
      <c r="I183" s="34" t="str">
        <f>IF(A183="","",IF(OR(入力!P106="医療機関へ確認ください",入力!P106="採取法が入っていません",入力!P106="男性です"),入力!P106,"済"))</f>
        <v/>
      </c>
      <c r="J183" s="35" t="str">
        <f>IF(入力!$C106="","",IF(入力!I106=1,"1 自己採取法",IF(入力!I106=2,"2 医師採取法",IF(入力!I106=3,"3 希望しない",""))))</f>
        <v/>
      </c>
      <c r="K183" s="36" t="str">
        <f>IF(入力!$C106="","",入力!K106)</f>
        <v/>
      </c>
      <c r="L183" s="37" t="str">
        <f>IF(入力!C106="","",入力!M106)</f>
        <v/>
      </c>
      <c r="M183" s="54" t="str">
        <f>IF(入力!C106="","",入力!L106)</f>
        <v/>
      </c>
    </row>
    <row r="184" spans="1:13" ht="44.25" customHeight="1" x14ac:dyDescent="0.15">
      <c r="A184" s="44" t="str">
        <f>IF(入力!$C107="","",入力!$B$1)</f>
        <v/>
      </c>
      <c r="B184" s="31" t="str">
        <f>IF(入力!$C107="","",入力!C107)</f>
        <v/>
      </c>
      <c r="C184" s="32" t="str">
        <f>IF(入力!$C107="","",入力!D107)</f>
        <v/>
      </c>
      <c r="D184" s="32" t="str">
        <f>IF(入力!$C107="","",入力!E107)</f>
        <v/>
      </c>
      <c r="E184" s="31" t="str">
        <f>IF(入力!$C107="","",IF(OR(入力!F107=1,入力!F107="男"),"1 男","2 女"))</f>
        <v/>
      </c>
      <c r="F184" s="112" t="str">
        <f>IF(入力!$C107="","",IF(入力!H107=1,"A1 一般",IF(入力!H107=2,"A2 一般",IF(入力!H107=3,"B  生活習慣病",""))))</f>
        <v/>
      </c>
      <c r="G184" s="33" t="str">
        <f>IF(入力!$C107="","",入力!G107)</f>
        <v/>
      </c>
      <c r="H184" s="34" t="str">
        <f>IF(入力!C107="","","本人")</f>
        <v/>
      </c>
      <c r="I184" s="34" t="str">
        <f>IF(A184="","",IF(OR(入力!P107="医療機関へ確認ください",入力!P107="採取法が入っていません",入力!P107="男性です"),入力!P107,"済"))</f>
        <v/>
      </c>
      <c r="J184" s="35" t="str">
        <f>IF(入力!$C107="","",IF(入力!I107=1,"1 自己採取法",IF(入力!I107=2,"2 医師採取法",IF(入力!I107=3,"3 希望しない",""))))</f>
        <v/>
      </c>
      <c r="K184" s="36" t="str">
        <f>IF(入力!$C107="","",入力!K107)</f>
        <v/>
      </c>
      <c r="L184" s="37" t="str">
        <f>IF(入力!C107="","",入力!M107)</f>
        <v/>
      </c>
      <c r="M184" s="54" t="str">
        <f>IF(入力!C107="","",入力!L107)</f>
        <v/>
      </c>
    </row>
    <row r="185" spans="1:13" ht="44.25" customHeight="1" x14ac:dyDescent="0.15">
      <c r="A185" s="45" t="str">
        <f>IF(入力!$C108="","",入力!$B$1)</f>
        <v/>
      </c>
      <c r="B185" s="46" t="str">
        <f>IF(入力!$C108="","",入力!C108)</f>
        <v/>
      </c>
      <c r="C185" s="47" t="str">
        <f>IF(入力!$C108="","",入力!D108)</f>
        <v/>
      </c>
      <c r="D185" s="47" t="str">
        <f>IF(入力!$C108="","",入力!E108)</f>
        <v/>
      </c>
      <c r="E185" s="46" t="str">
        <f>IF(入力!$C108="","",IF(OR(入力!F108=1,入力!F108="男"),"1 男","2 女"))</f>
        <v/>
      </c>
      <c r="F185" s="113" t="str">
        <f>IF(入力!$C108="","",IF(入力!H108=1,"A1 一般",IF(入力!H108=2,"A2 一般",IF(入力!H108=3,"B  生活習慣病",""))))</f>
        <v/>
      </c>
      <c r="G185" s="48" t="str">
        <f>IF(入力!$C108="","",入力!G108)</f>
        <v/>
      </c>
      <c r="H185" s="49" t="str">
        <f>IF(入力!C108="","","本人")</f>
        <v/>
      </c>
      <c r="I185" s="49" t="str">
        <f>IF(A185="","",IF(OR(入力!P108="医療機関へ確認ください",入力!P108="採取法が入っていません",入力!P108="男性です"),入力!P108,"済"))</f>
        <v/>
      </c>
      <c r="J185" s="50" t="str">
        <f>IF(入力!$C108="","",IF(入力!I108=1,"1 自己採取法",IF(入力!I108=2,"2 医師採取法",IF(入力!I108=3,"3 希望しない",""))))</f>
        <v/>
      </c>
      <c r="K185" s="51" t="str">
        <f>IF(入力!$C108="","",入力!K108)</f>
        <v/>
      </c>
      <c r="L185" s="52" t="str">
        <f>IF(入力!C108="","",入力!M108)</f>
        <v/>
      </c>
      <c r="M185" s="55" t="str">
        <f>IF(入力!C108="","",入力!L108)</f>
        <v/>
      </c>
    </row>
    <row r="186" spans="1:13" ht="44.25" customHeight="1" x14ac:dyDescent="0.15">
      <c r="A186" s="100"/>
      <c r="B186" s="100"/>
      <c r="C186" s="101"/>
      <c r="D186" s="101"/>
      <c r="E186" s="100"/>
      <c r="F186" s="102"/>
      <c r="G186" s="103"/>
      <c r="H186" s="104"/>
      <c r="I186" s="104"/>
      <c r="J186" s="105"/>
      <c r="K186" s="106"/>
      <c r="L186" s="107"/>
      <c r="M186" s="108"/>
    </row>
    <row r="187" spans="1:13" s="98" customFormat="1" ht="26.25" customHeight="1" x14ac:dyDescent="0.15">
      <c r="A187" s="97" t="s">
        <v>29</v>
      </c>
      <c r="C187" s="98" t="s">
        <v>114</v>
      </c>
      <c r="H187" s="95" t="s">
        <v>109</v>
      </c>
      <c r="I187" s="95"/>
      <c r="L187" s="99"/>
    </row>
    <row r="188" spans="1:13" s="98" customFormat="1" ht="26.25" customHeight="1" x14ac:dyDescent="0.15">
      <c r="A188" s="97"/>
      <c r="C188" s="98" t="s">
        <v>30</v>
      </c>
      <c r="H188" s="95" t="s">
        <v>110</v>
      </c>
      <c r="I188" s="95"/>
      <c r="L188" s="99"/>
    </row>
    <row r="189" spans="1:13" s="98" customFormat="1" ht="26.25" customHeight="1" x14ac:dyDescent="0.15">
      <c r="B189" s="97"/>
      <c r="C189" s="98" t="s">
        <v>94</v>
      </c>
      <c r="H189" s="96" t="str">
        <f>H170</f>
        <v>⑤　申込締切日は、令和７年９月１９日（金）必着。＜ＦＡＸ不可＞</v>
      </c>
      <c r="I189" s="96"/>
    </row>
    <row r="190" spans="1:13" ht="26.25" customHeight="1" x14ac:dyDescent="0.15">
      <c r="A190" s="2"/>
      <c r="B190" s="15"/>
    </row>
    <row r="191" spans="1:13" ht="26.25" customHeight="1" x14ac:dyDescent="0.15"/>
  </sheetData>
  <sheetProtection sheet="1" objects="1" scenarios="1"/>
  <mergeCells count="80">
    <mergeCell ref="D22:F22"/>
    <mergeCell ref="H22:K22"/>
    <mergeCell ref="D40:F40"/>
    <mergeCell ref="H40:K40"/>
    <mergeCell ref="D41:F41"/>
    <mergeCell ref="H41:K41"/>
    <mergeCell ref="A1:F1"/>
    <mergeCell ref="A2:B2"/>
    <mergeCell ref="D3:F3"/>
    <mergeCell ref="D2:F2"/>
    <mergeCell ref="H3:K3"/>
    <mergeCell ref="H2:K2"/>
    <mergeCell ref="L60:M60"/>
    <mergeCell ref="A58:F58"/>
    <mergeCell ref="A59:B59"/>
    <mergeCell ref="L59:M59"/>
    <mergeCell ref="L2:M2"/>
    <mergeCell ref="L3:M3"/>
    <mergeCell ref="A20:F20"/>
    <mergeCell ref="A21:B21"/>
    <mergeCell ref="L21:M21"/>
    <mergeCell ref="D21:F21"/>
    <mergeCell ref="H21:K21"/>
    <mergeCell ref="L41:M41"/>
    <mergeCell ref="L22:M22"/>
    <mergeCell ref="A39:F39"/>
    <mergeCell ref="A40:B40"/>
    <mergeCell ref="L40:M40"/>
    <mergeCell ref="D59:F59"/>
    <mergeCell ref="H59:K59"/>
    <mergeCell ref="D60:F60"/>
    <mergeCell ref="H60:K60"/>
    <mergeCell ref="A77:F77"/>
    <mergeCell ref="A78:B78"/>
    <mergeCell ref="D78:F78"/>
    <mergeCell ref="H78:K78"/>
    <mergeCell ref="L78:M78"/>
    <mergeCell ref="D79:F79"/>
    <mergeCell ref="H79:K79"/>
    <mergeCell ref="L79:M79"/>
    <mergeCell ref="A96:F96"/>
    <mergeCell ref="A97:B97"/>
    <mergeCell ref="D97:F97"/>
    <mergeCell ref="H97:K97"/>
    <mergeCell ref="L97:M97"/>
    <mergeCell ref="D98:F98"/>
    <mergeCell ref="H98:K98"/>
    <mergeCell ref="L98:M98"/>
    <mergeCell ref="A115:F115"/>
    <mergeCell ref="A116:B116"/>
    <mergeCell ref="D116:F116"/>
    <mergeCell ref="H116:K116"/>
    <mergeCell ref="L116:M116"/>
    <mergeCell ref="D117:F117"/>
    <mergeCell ref="H117:K117"/>
    <mergeCell ref="L117:M117"/>
    <mergeCell ref="A134:F134"/>
    <mergeCell ref="A135:B135"/>
    <mergeCell ref="D135:F135"/>
    <mergeCell ref="H135:K135"/>
    <mergeCell ref="L135:M135"/>
    <mergeCell ref="D136:F136"/>
    <mergeCell ref="H136:K136"/>
    <mergeCell ref="L136:M136"/>
    <mergeCell ref="A153:F153"/>
    <mergeCell ref="A154:B154"/>
    <mergeCell ref="D154:F154"/>
    <mergeCell ref="H154:K154"/>
    <mergeCell ref="L154:M154"/>
    <mergeCell ref="D174:F174"/>
    <mergeCell ref="H174:K174"/>
    <mergeCell ref="L174:M174"/>
    <mergeCell ref="D155:F155"/>
    <mergeCell ref="H155:K155"/>
    <mergeCell ref="L155:M155"/>
    <mergeCell ref="A172:F172"/>
    <mergeCell ref="A173:B173"/>
    <mergeCell ref="D173:F173"/>
    <mergeCell ref="H173:K173"/>
    <mergeCell ref="L173:M173"/>
  </mergeCells>
  <phoneticPr fontId="1"/>
  <conditionalFormatting sqref="A5:A15">
    <cfRule type="cellIs" dxfId="50" priority="240" operator="equal">
      <formula>#N/A</formula>
    </cfRule>
  </conditionalFormatting>
  <conditionalFormatting sqref="A24:A34">
    <cfRule type="cellIs" dxfId="49" priority="48" operator="equal">
      <formula>#N/A</formula>
    </cfRule>
  </conditionalFormatting>
  <conditionalFormatting sqref="A43:A53">
    <cfRule type="cellIs" dxfId="48" priority="46" operator="equal">
      <formula>#N/A</formula>
    </cfRule>
  </conditionalFormatting>
  <conditionalFormatting sqref="A62:A72">
    <cfRule type="cellIs" dxfId="47" priority="44" operator="equal">
      <formula>#N/A</formula>
    </cfRule>
  </conditionalFormatting>
  <conditionalFormatting sqref="A81:A91">
    <cfRule type="cellIs" dxfId="46" priority="42" operator="equal">
      <formula>#N/A</formula>
    </cfRule>
  </conditionalFormatting>
  <conditionalFormatting sqref="A100:A110">
    <cfRule type="cellIs" dxfId="45" priority="40" operator="equal">
      <formula>#N/A</formula>
    </cfRule>
  </conditionalFormatting>
  <conditionalFormatting sqref="A119:A129">
    <cfRule type="cellIs" dxfId="44" priority="38" operator="equal">
      <formula>#N/A</formula>
    </cfRule>
  </conditionalFormatting>
  <conditionalFormatting sqref="A138:A148">
    <cfRule type="cellIs" dxfId="43" priority="36" operator="equal">
      <formula>#N/A</formula>
    </cfRule>
  </conditionalFormatting>
  <conditionalFormatting sqref="A157:A167">
    <cfRule type="cellIs" dxfId="42" priority="34" operator="equal">
      <formula>#N/A</formula>
    </cfRule>
  </conditionalFormatting>
  <conditionalFormatting sqref="A176:A186">
    <cfRule type="cellIs" dxfId="41" priority="32" operator="equal">
      <formula>#N/A</formula>
    </cfRule>
  </conditionalFormatting>
  <conditionalFormatting sqref="C5:F15 L5:L15">
    <cfRule type="containsErrors" dxfId="40" priority="239">
      <formula>ISERROR(C5)</formula>
    </cfRule>
  </conditionalFormatting>
  <conditionalFormatting sqref="C24:F34">
    <cfRule type="containsErrors" dxfId="39" priority="30">
      <formula>ISERROR(C24)</formula>
    </cfRule>
  </conditionalFormatting>
  <conditionalFormatting sqref="C43:F53">
    <cfRule type="containsErrors" dxfId="38" priority="29">
      <formula>ISERROR(C43)</formula>
    </cfRule>
  </conditionalFormatting>
  <conditionalFormatting sqref="C62:F72">
    <cfRule type="containsErrors" dxfId="37" priority="28">
      <formula>ISERROR(C62)</formula>
    </cfRule>
  </conditionalFormatting>
  <conditionalFormatting sqref="C81:F91">
    <cfRule type="containsErrors" dxfId="36" priority="27">
      <formula>ISERROR(C81)</formula>
    </cfRule>
  </conditionalFormatting>
  <conditionalFormatting sqref="C100:F110">
    <cfRule type="containsErrors" dxfId="35" priority="26">
      <formula>ISERROR(C100)</formula>
    </cfRule>
  </conditionalFormatting>
  <conditionalFormatting sqref="C119:F129">
    <cfRule type="containsErrors" dxfId="34" priority="25">
      <formula>ISERROR(C119)</formula>
    </cfRule>
  </conditionalFormatting>
  <conditionalFormatting sqref="C138:F148">
    <cfRule type="containsErrors" dxfId="33" priority="24">
      <formula>ISERROR(C138)</formula>
    </cfRule>
  </conditionalFormatting>
  <conditionalFormatting sqref="C157:F167">
    <cfRule type="containsErrors" dxfId="32" priority="1">
      <formula>ISERROR(C157)</formula>
    </cfRule>
  </conditionalFormatting>
  <conditionalFormatting sqref="C176:F186">
    <cfRule type="containsErrors" dxfId="31" priority="22">
      <formula>ISERROR(C176)</formula>
    </cfRule>
  </conditionalFormatting>
  <conditionalFormatting sqref="I5:I14">
    <cfRule type="containsText" dxfId="3" priority="21" operator="containsText" text="医療機関へ確認ください">
      <formula>NOT(ISERROR(SEARCH("医療機関へ確認ください",I5)))</formula>
    </cfRule>
    <cfRule type="containsText" dxfId="2" priority="20" operator="containsText" text="採取法が入っていません">
      <formula>NOT(ISERROR(SEARCH("採取法が入っていません",I5)))</formula>
    </cfRule>
  </conditionalFormatting>
  <conditionalFormatting sqref="I24:I33">
    <cfRule type="containsText" dxfId="30" priority="19" operator="containsText" text="医療機関へ確認ください">
      <formula>NOT(ISERROR(SEARCH("医療機関へ確認ください",I24)))</formula>
    </cfRule>
    <cfRule type="containsText" dxfId="29" priority="18" operator="containsText" text="採取法が入っていません">
      <formula>NOT(ISERROR(SEARCH("採取法が入っていません",I24)))</formula>
    </cfRule>
  </conditionalFormatting>
  <conditionalFormatting sqref="I43:I52">
    <cfRule type="containsText" dxfId="28" priority="17" operator="containsText" text="医療機関へ確認ください">
      <formula>NOT(ISERROR(SEARCH("医療機関へ確認ください",I43)))</formula>
    </cfRule>
    <cfRule type="containsText" dxfId="27" priority="16" operator="containsText" text="採取法が入っていません">
      <formula>NOT(ISERROR(SEARCH("採取法が入っていません",I43)))</formula>
    </cfRule>
  </conditionalFormatting>
  <conditionalFormatting sqref="I62:I71">
    <cfRule type="containsText" dxfId="26" priority="15" operator="containsText" text="医療機関へ確認ください">
      <formula>NOT(ISERROR(SEARCH("医療機関へ確認ください",I62)))</formula>
    </cfRule>
    <cfRule type="containsText" dxfId="25" priority="14" operator="containsText" text="採取法が入っていません">
      <formula>NOT(ISERROR(SEARCH("採取法が入っていません",I62)))</formula>
    </cfRule>
  </conditionalFormatting>
  <conditionalFormatting sqref="I81:I90">
    <cfRule type="containsText" dxfId="24" priority="13" operator="containsText" text="医療機関へ確認ください">
      <formula>NOT(ISERROR(SEARCH("医療機関へ確認ください",I81)))</formula>
    </cfRule>
    <cfRule type="containsText" dxfId="23" priority="12" operator="containsText" text="採取法が入っていません">
      <formula>NOT(ISERROR(SEARCH("採取法が入っていません",I81)))</formula>
    </cfRule>
  </conditionalFormatting>
  <conditionalFormatting sqref="I100:I109">
    <cfRule type="containsText" dxfId="22" priority="10" operator="containsText" text="採取法が入っていません">
      <formula>NOT(ISERROR(SEARCH("採取法が入っていません",I100)))</formula>
    </cfRule>
    <cfRule type="containsText" dxfId="21" priority="11" operator="containsText" text="医療機関へ確認ください">
      <formula>NOT(ISERROR(SEARCH("医療機関へ確認ください",I100)))</formula>
    </cfRule>
  </conditionalFormatting>
  <conditionalFormatting sqref="I119:I128">
    <cfRule type="containsText" dxfId="20" priority="8" operator="containsText" text="採取法が入っていません">
      <formula>NOT(ISERROR(SEARCH("採取法が入っていません",I119)))</formula>
    </cfRule>
    <cfRule type="containsText" dxfId="19" priority="9" operator="containsText" text="医療機関へ確認ください">
      <formula>NOT(ISERROR(SEARCH("医療機関へ確認ください",I119)))</formula>
    </cfRule>
  </conditionalFormatting>
  <conditionalFormatting sqref="I138:I147">
    <cfRule type="containsText" dxfId="18" priority="6" operator="containsText" text="採取法が入っていません">
      <formula>NOT(ISERROR(SEARCH("採取法が入っていません",I138)))</formula>
    </cfRule>
    <cfRule type="containsText" dxfId="17" priority="7" operator="containsText" text="医療機関へ確認ください">
      <formula>NOT(ISERROR(SEARCH("医療機関へ確認ください",I138)))</formula>
    </cfRule>
  </conditionalFormatting>
  <conditionalFormatting sqref="I157:I166">
    <cfRule type="containsText" dxfId="16" priority="4" operator="containsText" text="採取法が入っていません">
      <formula>NOT(ISERROR(SEARCH("採取法が入っていません",I157)))</formula>
    </cfRule>
    <cfRule type="containsText" dxfId="15" priority="5" operator="containsText" text="医療機関へ確認ください">
      <formula>NOT(ISERROR(SEARCH("医療機関へ確認ください",I157)))</formula>
    </cfRule>
  </conditionalFormatting>
  <conditionalFormatting sqref="I176:I185">
    <cfRule type="containsText" dxfId="14" priority="2" operator="containsText" text="採取法が入っていません">
      <formula>NOT(ISERROR(SEARCH("採取法が入っていません",I176)))</formula>
    </cfRule>
    <cfRule type="containsText" dxfId="13" priority="3" operator="containsText" text="医療機関へ確認ください">
      <formula>NOT(ISERROR(SEARCH("医療機関へ確認ください",I176)))</formula>
    </cfRule>
  </conditionalFormatting>
  <conditionalFormatting sqref="L24:L34">
    <cfRule type="containsErrors" dxfId="12" priority="47">
      <formula>ISERROR(L24)</formula>
    </cfRule>
  </conditionalFormatting>
  <conditionalFormatting sqref="L43:L53">
    <cfRule type="containsErrors" dxfId="11" priority="45">
      <formula>ISERROR(L43)</formula>
    </cfRule>
  </conditionalFormatting>
  <conditionalFormatting sqref="L62:L72">
    <cfRule type="containsErrors" dxfId="10" priority="43">
      <formula>ISERROR(L62)</formula>
    </cfRule>
  </conditionalFormatting>
  <conditionalFormatting sqref="L81:L91">
    <cfRule type="containsErrors" dxfId="9" priority="41">
      <formula>ISERROR(L81)</formula>
    </cfRule>
  </conditionalFormatting>
  <conditionalFormatting sqref="L100:L110">
    <cfRule type="containsErrors" dxfId="8" priority="39">
      <formula>ISERROR(L100)</formula>
    </cfRule>
  </conditionalFormatting>
  <conditionalFormatting sqref="L119:L129">
    <cfRule type="containsErrors" dxfId="7" priority="37">
      <formula>ISERROR(L119)</formula>
    </cfRule>
  </conditionalFormatting>
  <conditionalFormatting sqref="L138:L148">
    <cfRule type="containsErrors" dxfId="6" priority="35">
      <formula>ISERROR(L138)</formula>
    </cfRule>
  </conditionalFormatting>
  <conditionalFormatting sqref="L157:L167">
    <cfRule type="containsErrors" dxfId="5" priority="33">
      <formula>ISERROR(L157)</formula>
    </cfRule>
  </conditionalFormatting>
  <conditionalFormatting sqref="L176:L186">
    <cfRule type="containsErrors" dxfId="4" priority="31">
      <formula>ISERROR(L176)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62" fitToHeight="0" orientation="landscape" r:id="rId1"/>
  <rowBreaks count="9" manualBreakCount="9">
    <brk id="19" max="16383" man="1"/>
    <brk id="38" max="12" man="1"/>
    <brk id="57" max="12" man="1"/>
    <brk id="76" max="12" man="1"/>
    <brk id="95" max="12" man="1"/>
    <brk id="114" max="12" man="1"/>
    <brk id="133" max="12" man="1"/>
    <brk id="152" max="12" man="1"/>
    <brk id="17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60"/>
  <sheetViews>
    <sheetView zoomScale="85" zoomScaleNormal="85" workbookViewId="0"/>
  </sheetViews>
  <sheetFormatPr defaultColWidth="5.75" defaultRowHeight="21" customHeight="1" x14ac:dyDescent="0.15"/>
  <cols>
    <col min="1" max="1" width="4.9140625" style="16" bestFit="1" customWidth="1"/>
    <col min="2" max="2" width="35.58203125" style="66" customWidth="1"/>
    <col min="3" max="4" width="3.1640625" style="16" bestFit="1" customWidth="1"/>
    <col min="5" max="19" width="7.08203125" style="53" customWidth="1"/>
    <col min="20" max="21" width="7.08203125" style="17" customWidth="1"/>
    <col min="22" max="16384" width="5.75" style="17"/>
  </cols>
  <sheetData>
    <row r="1" spans="1:21" ht="21" customHeight="1" x14ac:dyDescent="0.15">
      <c r="A1" s="56" t="s">
        <v>23</v>
      </c>
      <c r="B1" s="67" t="s">
        <v>24</v>
      </c>
      <c r="C1" s="57" t="s">
        <v>25</v>
      </c>
      <c r="D1" s="57" t="s">
        <v>26</v>
      </c>
      <c r="E1" s="135" t="s">
        <v>36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1:21" ht="21" customHeight="1" x14ac:dyDescent="0.15">
      <c r="A2" s="56">
        <v>102</v>
      </c>
      <c r="B2" s="64" t="s">
        <v>41</v>
      </c>
      <c r="C2" s="109"/>
      <c r="D2" s="109"/>
      <c r="E2" s="58">
        <v>45978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21" customHeight="1" x14ac:dyDescent="0.15">
      <c r="A3" s="56">
        <v>103</v>
      </c>
      <c r="B3" s="64" t="s">
        <v>96</v>
      </c>
      <c r="C3" s="109"/>
      <c r="D3" s="109"/>
      <c r="E3" s="58">
        <v>45979</v>
      </c>
      <c r="F3" s="58">
        <v>45988</v>
      </c>
      <c r="G3" s="58">
        <v>45989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1" ht="21" customHeight="1" x14ac:dyDescent="0.15">
      <c r="A4" s="56">
        <v>104</v>
      </c>
      <c r="B4" s="64" t="s">
        <v>42</v>
      </c>
      <c r="C4" s="109"/>
      <c r="D4" s="109"/>
      <c r="E4" s="58">
        <v>45987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ht="21" customHeight="1" x14ac:dyDescent="0.15">
      <c r="A5" s="56">
        <v>151</v>
      </c>
      <c r="B5" s="64" t="s">
        <v>97</v>
      </c>
      <c r="C5" s="109"/>
      <c r="D5" s="109"/>
      <c r="E5" s="58">
        <v>45992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ht="21" customHeight="1" x14ac:dyDescent="0.15">
      <c r="A6" s="56">
        <v>152</v>
      </c>
      <c r="B6" s="64" t="s">
        <v>43</v>
      </c>
      <c r="C6" s="109"/>
      <c r="D6" s="109"/>
      <c r="E6" s="58">
        <v>45988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ht="21" customHeight="1" x14ac:dyDescent="0.15">
      <c r="A7" s="56">
        <v>153</v>
      </c>
      <c r="B7" s="64" t="s">
        <v>44</v>
      </c>
      <c r="C7" s="109"/>
      <c r="D7" s="109"/>
      <c r="E7" s="58">
        <v>45989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8" spans="1:21" ht="21" customHeight="1" x14ac:dyDescent="0.15">
      <c r="A8" s="56">
        <v>154</v>
      </c>
      <c r="B8" s="64" t="s">
        <v>45</v>
      </c>
      <c r="C8" s="109"/>
      <c r="D8" s="109"/>
      <c r="E8" s="58">
        <v>45981</v>
      </c>
      <c r="F8" s="58">
        <v>45982</v>
      </c>
      <c r="G8" s="58">
        <v>45983</v>
      </c>
      <c r="H8" s="58">
        <v>45986</v>
      </c>
      <c r="I8" s="58">
        <v>45987</v>
      </c>
      <c r="J8" s="58">
        <v>45988</v>
      </c>
      <c r="K8" s="58">
        <v>45989</v>
      </c>
      <c r="L8" s="58">
        <v>45992</v>
      </c>
      <c r="M8" s="58">
        <v>45993</v>
      </c>
      <c r="N8" s="58">
        <v>45994</v>
      </c>
      <c r="O8" s="58">
        <v>45995</v>
      </c>
      <c r="P8" s="58">
        <v>45996</v>
      </c>
      <c r="Q8" s="58">
        <v>45999</v>
      </c>
      <c r="R8" s="58">
        <v>46000</v>
      </c>
      <c r="S8" s="58">
        <v>46001</v>
      </c>
      <c r="T8" s="58">
        <v>46004</v>
      </c>
      <c r="U8" s="58"/>
    </row>
    <row r="9" spans="1:21" ht="21" customHeight="1" x14ac:dyDescent="0.15">
      <c r="A9" s="56">
        <v>155</v>
      </c>
      <c r="B9" s="64" t="s">
        <v>98</v>
      </c>
      <c r="C9" s="109"/>
      <c r="D9" s="109"/>
      <c r="E9" s="58">
        <v>45983</v>
      </c>
      <c r="F9" s="58">
        <v>45997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1" ht="21" customHeight="1" x14ac:dyDescent="0.15">
      <c r="A10" s="56">
        <v>156</v>
      </c>
      <c r="B10" s="64" t="s">
        <v>99</v>
      </c>
      <c r="C10" s="109"/>
      <c r="D10" s="109"/>
      <c r="E10" s="58">
        <v>45981</v>
      </c>
      <c r="F10" s="58">
        <v>45982</v>
      </c>
      <c r="G10" s="58">
        <v>45986</v>
      </c>
      <c r="H10" s="58">
        <v>45987</v>
      </c>
      <c r="I10" s="58">
        <v>45988</v>
      </c>
      <c r="J10" s="58">
        <v>45989</v>
      </c>
      <c r="K10" s="58">
        <v>45992</v>
      </c>
      <c r="L10" s="58">
        <v>45993</v>
      </c>
      <c r="M10" s="58">
        <v>45994</v>
      </c>
      <c r="N10" s="58">
        <v>45995</v>
      </c>
      <c r="O10" s="58">
        <v>45996</v>
      </c>
      <c r="P10" s="58">
        <v>45999</v>
      </c>
      <c r="Q10" s="58">
        <v>46000</v>
      </c>
      <c r="R10" s="58">
        <v>46001</v>
      </c>
      <c r="S10" s="58"/>
      <c r="T10" s="58"/>
      <c r="U10" s="58"/>
    </row>
    <row r="11" spans="1:21" ht="21" customHeight="1" x14ac:dyDescent="0.15">
      <c r="A11" s="56">
        <v>201</v>
      </c>
      <c r="B11" s="64" t="s">
        <v>46</v>
      </c>
      <c r="C11" s="109"/>
      <c r="D11" s="109"/>
      <c r="E11" s="58">
        <v>45989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spans="1:21" ht="21" customHeight="1" x14ac:dyDescent="0.15">
      <c r="A12" s="56">
        <v>202</v>
      </c>
      <c r="B12" s="64" t="s">
        <v>47</v>
      </c>
      <c r="C12" s="109"/>
      <c r="D12" s="109"/>
      <c r="E12" s="58">
        <v>45996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spans="1:21" ht="21" customHeight="1" x14ac:dyDescent="0.15">
      <c r="A13" s="56">
        <v>204</v>
      </c>
      <c r="B13" s="64" t="s">
        <v>48</v>
      </c>
      <c r="C13" s="109"/>
      <c r="D13" s="109"/>
      <c r="E13" s="58">
        <v>45990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pans="1:21" ht="21" customHeight="1" x14ac:dyDescent="0.15">
      <c r="A14" s="56">
        <v>205</v>
      </c>
      <c r="B14" s="64" t="s">
        <v>49</v>
      </c>
      <c r="C14" s="109"/>
      <c r="D14" s="109"/>
      <c r="E14" s="58">
        <v>45992</v>
      </c>
      <c r="F14" s="58">
        <v>45993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spans="1:21" ht="21" customHeight="1" x14ac:dyDescent="0.15">
      <c r="A15" s="56">
        <v>207</v>
      </c>
      <c r="B15" s="64" t="s">
        <v>100</v>
      </c>
      <c r="C15" s="109"/>
      <c r="D15" s="109"/>
      <c r="E15" s="58">
        <v>45981</v>
      </c>
      <c r="F15" s="58">
        <v>46000</v>
      </c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spans="1:21" ht="21" customHeight="1" x14ac:dyDescent="0.15">
      <c r="A16" s="56">
        <v>209</v>
      </c>
      <c r="B16" s="64" t="s">
        <v>50</v>
      </c>
      <c r="C16" s="109"/>
      <c r="D16" s="109"/>
      <c r="E16" s="58">
        <v>45988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:21" ht="21" customHeight="1" x14ac:dyDescent="0.15">
      <c r="A17" s="56">
        <v>210</v>
      </c>
      <c r="B17" s="64" t="s">
        <v>51</v>
      </c>
      <c r="C17" s="109"/>
      <c r="D17" s="109"/>
      <c r="E17" s="58">
        <v>46002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spans="1:21" ht="21" customHeight="1" x14ac:dyDescent="0.15">
      <c r="A18" s="56">
        <v>211</v>
      </c>
      <c r="B18" s="64" t="s">
        <v>52</v>
      </c>
      <c r="C18" s="109"/>
      <c r="D18" s="109"/>
      <c r="E18" s="58">
        <v>45999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1" ht="21" customHeight="1" x14ac:dyDescent="0.15">
      <c r="A19" s="56">
        <v>251</v>
      </c>
      <c r="B19" s="64" t="s">
        <v>39</v>
      </c>
      <c r="C19" s="109"/>
      <c r="D19" s="109"/>
      <c r="E19" s="58">
        <v>45981</v>
      </c>
      <c r="F19" s="58">
        <v>45986</v>
      </c>
      <c r="G19" s="58">
        <v>45988</v>
      </c>
      <c r="H19" s="58">
        <v>45990</v>
      </c>
      <c r="I19" s="58">
        <v>45993</v>
      </c>
      <c r="J19" s="58">
        <v>45995</v>
      </c>
      <c r="K19" s="58">
        <v>45997</v>
      </c>
      <c r="L19" s="58">
        <v>45999</v>
      </c>
      <c r="M19" s="58">
        <v>46001</v>
      </c>
      <c r="N19" s="58"/>
      <c r="O19" s="58"/>
      <c r="P19" s="58"/>
      <c r="Q19" s="58"/>
      <c r="R19" s="58"/>
      <c r="S19" s="58"/>
      <c r="T19" s="58"/>
      <c r="U19" s="58"/>
    </row>
    <row r="20" spans="1:21" ht="21" customHeight="1" x14ac:dyDescent="0.15">
      <c r="A20" s="56">
        <v>301</v>
      </c>
      <c r="B20" s="64" t="s">
        <v>53</v>
      </c>
      <c r="C20" s="109"/>
      <c r="D20" s="109"/>
      <c r="E20" s="58">
        <v>45992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1" ht="21" customHeight="1" x14ac:dyDescent="0.15">
      <c r="A21" s="56">
        <v>302</v>
      </c>
      <c r="B21" s="64" t="s">
        <v>54</v>
      </c>
      <c r="C21" s="109"/>
      <c r="D21" s="109"/>
      <c r="E21" s="58">
        <v>45994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spans="1:21" ht="21" customHeight="1" x14ac:dyDescent="0.15">
      <c r="A22" s="56">
        <v>303</v>
      </c>
      <c r="B22" s="64" t="s">
        <v>27</v>
      </c>
      <c r="C22" s="109"/>
      <c r="D22" s="109"/>
      <c r="E22" s="58">
        <v>46000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spans="1:21" ht="21" customHeight="1" x14ac:dyDescent="0.15">
      <c r="A23" s="56">
        <v>304</v>
      </c>
      <c r="B23" s="64" t="s">
        <v>55</v>
      </c>
      <c r="C23" s="109"/>
      <c r="D23" s="109"/>
      <c r="E23" s="58">
        <v>45999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21" ht="21" customHeight="1" x14ac:dyDescent="0.15">
      <c r="A24" s="56">
        <v>305</v>
      </c>
      <c r="B24" s="64" t="s">
        <v>56</v>
      </c>
      <c r="C24" s="109"/>
      <c r="D24" s="109"/>
      <c r="E24" s="58">
        <v>46001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</row>
    <row r="25" spans="1:21" ht="21" customHeight="1" x14ac:dyDescent="0.15">
      <c r="A25" s="56">
        <v>308</v>
      </c>
      <c r="B25" s="64" t="s">
        <v>57</v>
      </c>
      <c r="C25" s="109"/>
      <c r="D25" s="109"/>
      <c r="E25" s="58">
        <v>45993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</row>
    <row r="26" spans="1:21" ht="21" customHeight="1" x14ac:dyDescent="0.15">
      <c r="A26" s="56">
        <v>351</v>
      </c>
      <c r="B26" s="64" t="s">
        <v>58</v>
      </c>
      <c r="C26" s="109"/>
      <c r="D26" s="109"/>
      <c r="E26" s="58">
        <v>45986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  <row r="27" spans="1:21" ht="21" customHeight="1" x14ac:dyDescent="0.15">
      <c r="A27" s="56">
        <v>352</v>
      </c>
      <c r="B27" s="64" t="s">
        <v>59</v>
      </c>
      <c r="C27" s="109"/>
      <c r="D27" s="109"/>
      <c r="E27" s="58">
        <v>45989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1:21" ht="21" customHeight="1" x14ac:dyDescent="0.15">
      <c r="A28" s="56">
        <v>353</v>
      </c>
      <c r="B28" s="64" t="s">
        <v>101</v>
      </c>
      <c r="C28" s="109"/>
      <c r="D28" s="109"/>
      <c r="E28" s="58">
        <v>45992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</row>
    <row r="29" spans="1:21" ht="21" customHeight="1" x14ac:dyDescent="0.15">
      <c r="A29" s="56">
        <v>354</v>
      </c>
      <c r="B29" s="64" t="s">
        <v>60</v>
      </c>
      <c r="C29" s="109"/>
      <c r="D29" s="109"/>
      <c r="E29" s="58">
        <v>45993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</row>
    <row r="30" spans="1:21" ht="21" customHeight="1" x14ac:dyDescent="0.15">
      <c r="A30" s="56">
        <v>403</v>
      </c>
      <c r="B30" s="64" t="s">
        <v>62</v>
      </c>
      <c r="C30" s="109"/>
      <c r="D30" s="109"/>
      <c r="E30" s="58">
        <v>45986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</row>
    <row r="31" spans="1:21" ht="21" customHeight="1" x14ac:dyDescent="0.15">
      <c r="A31" s="56">
        <v>406</v>
      </c>
      <c r="B31" s="64" t="s">
        <v>63</v>
      </c>
      <c r="C31" s="109"/>
      <c r="D31" s="109"/>
      <c r="E31" s="58">
        <v>45989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spans="1:21" ht="21" customHeight="1" x14ac:dyDescent="0.15">
      <c r="A32" s="56">
        <v>408</v>
      </c>
      <c r="B32" s="64" t="s">
        <v>65</v>
      </c>
      <c r="C32" s="109"/>
      <c r="D32" s="109"/>
      <c r="E32" s="58">
        <v>45987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spans="1:21" ht="21" customHeight="1" x14ac:dyDescent="0.15">
      <c r="A33" s="56">
        <v>412</v>
      </c>
      <c r="B33" s="64" t="s">
        <v>102</v>
      </c>
      <c r="C33" s="109"/>
      <c r="D33" s="109"/>
      <c r="E33" s="58">
        <v>45996</v>
      </c>
      <c r="F33" s="58">
        <v>45999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spans="1:21" ht="21" customHeight="1" x14ac:dyDescent="0.15">
      <c r="A34" s="56">
        <v>451</v>
      </c>
      <c r="B34" s="64" t="s">
        <v>68</v>
      </c>
      <c r="C34" s="109"/>
      <c r="D34" s="109"/>
      <c r="E34" s="58">
        <v>45981</v>
      </c>
      <c r="F34" s="58">
        <v>45982</v>
      </c>
      <c r="G34" s="58">
        <v>45983</v>
      </c>
      <c r="H34" s="58">
        <v>45986</v>
      </c>
      <c r="I34" s="58">
        <v>45987</v>
      </c>
      <c r="J34" s="58">
        <v>45988</v>
      </c>
      <c r="K34" s="58">
        <v>45989</v>
      </c>
      <c r="L34" s="58">
        <v>45990</v>
      </c>
      <c r="M34" s="58">
        <v>45992</v>
      </c>
      <c r="N34" s="58">
        <v>45993</v>
      </c>
      <c r="O34" s="58">
        <v>45994</v>
      </c>
      <c r="P34" s="58">
        <v>45995</v>
      </c>
      <c r="Q34" s="58">
        <v>45996</v>
      </c>
      <c r="R34" s="58">
        <v>45997</v>
      </c>
      <c r="S34" s="58">
        <v>45999</v>
      </c>
      <c r="T34" s="58">
        <v>46000</v>
      </c>
      <c r="U34" s="58">
        <v>46001</v>
      </c>
    </row>
    <row r="35" spans="1:21" ht="21" customHeight="1" x14ac:dyDescent="0.15">
      <c r="A35" s="56">
        <v>501</v>
      </c>
      <c r="B35" s="64" t="s">
        <v>40</v>
      </c>
      <c r="C35" s="109"/>
      <c r="D35" s="109"/>
      <c r="E35" s="58">
        <v>45993</v>
      </c>
      <c r="F35" s="58">
        <v>46001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spans="1:21" ht="21" customHeight="1" x14ac:dyDescent="0.15">
      <c r="A36" s="56">
        <v>502</v>
      </c>
      <c r="B36" s="64" t="s">
        <v>69</v>
      </c>
      <c r="C36" s="109"/>
      <c r="D36" s="109"/>
      <c r="E36" s="58">
        <v>45972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ht="21" customHeight="1" x14ac:dyDescent="0.15">
      <c r="A37" s="56">
        <v>503</v>
      </c>
      <c r="B37" s="65" t="s">
        <v>103</v>
      </c>
      <c r="C37" s="109"/>
      <c r="D37" s="109"/>
      <c r="E37" s="58">
        <v>45980</v>
      </c>
      <c r="F37" s="58">
        <v>45996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</row>
    <row r="38" spans="1:21" ht="21" customHeight="1" x14ac:dyDescent="0.15">
      <c r="A38" s="56">
        <v>504</v>
      </c>
      <c r="B38" s="64" t="s">
        <v>70</v>
      </c>
      <c r="C38" s="109"/>
      <c r="D38" s="109"/>
      <c r="E38" s="58">
        <v>45974</v>
      </c>
      <c r="F38" s="58">
        <v>45989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</row>
    <row r="39" spans="1:21" ht="21" customHeight="1" x14ac:dyDescent="0.15">
      <c r="A39" s="56">
        <v>505</v>
      </c>
      <c r="B39" s="64" t="s">
        <v>71</v>
      </c>
      <c r="C39" s="109"/>
      <c r="D39" s="109"/>
      <c r="E39" s="58">
        <v>45978</v>
      </c>
      <c r="F39" s="58">
        <v>45995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0" spans="1:21" ht="21" customHeight="1" x14ac:dyDescent="0.15">
      <c r="A40" s="56">
        <v>506</v>
      </c>
      <c r="B40" s="64" t="s">
        <v>72</v>
      </c>
      <c r="C40" s="109"/>
      <c r="D40" s="109"/>
      <c r="E40" s="58">
        <v>45982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</row>
    <row r="41" spans="1:21" ht="21" customHeight="1" x14ac:dyDescent="0.15">
      <c r="A41" s="56">
        <v>507</v>
      </c>
      <c r="B41" s="64" t="s">
        <v>104</v>
      </c>
      <c r="C41" s="109"/>
      <c r="D41" s="109"/>
      <c r="E41" s="58">
        <v>45999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ht="21" customHeight="1" x14ac:dyDescent="0.15">
      <c r="A42" s="56">
        <v>509</v>
      </c>
      <c r="B42" s="64" t="s">
        <v>73</v>
      </c>
      <c r="C42" s="109"/>
      <c r="D42" s="109"/>
      <c r="E42" s="58">
        <v>45994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1:21" ht="21" customHeight="1" x14ac:dyDescent="0.15">
      <c r="A43" s="56">
        <v>510</v>
      </c>
      <c r="B43" s="64" t="s">
        <v>74</v>
      </c>
      <c r="C43" s="109"/>
      <c r="D43" s="109"/>
      <c r="E43" s="58">
        <v>45992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</row>
    <row r="44" spans="1:21" ht="21" customHeight="1" x14ac:dyDescent="0.15">
      <c r="A44" s="56">
        <v>525</v>
      </c>
      <c r="B44" s="64" t="s">
        <v>75</v>
      </c>
      <c r="C44" s="109"/>
      <c r="D44" s="109"/>
      <c r="E44" s="58">
        <v>46000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</row>
    <row r="45" spans="1:21" ht="21" customHeight="1" x14ac:dyDescent="0.15">
      <c r="A45" s="56">
        <v>555</v>
      </c>
      <c r="B45" s="64" t="s">
        <v>76</v>
      </c>
      <c r="C45" s="109"/>
      <c r="D45" s="109"/>
      <c r="E45" s="58">
        <v>46002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</row>
    <row r="46" spans="1:21" ht="21" customHeight="1" x14ac:dyDescent="0.15">
      <c r="A46" s="56">
        <v>556</v>
      </c>
      <c r="B46" s="64" t="s">
        <v>77</v>
      </c>
      <c r="C46" s="109"/>
      <c r="D46" s="109"/>
      <c r="E46" s="58">
        <v>46001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</row>
    <row r="47" spans="1:21" ht="21" customHeight="1" x14ac:dyDescent="0.15">
      <c r="A47" s="56">
        <v>571</v>
      </c>
      <c r="B47" s="64" t="s">
        <v>78</v>
      </c>
      <c r="C47" s="109"/>
      <c r="D47" s="109"/>
      <c r="E47" s="58">
        <v>45992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</row>
    <row r="48" spans="1:21" ht="21" customHeight="1" x14ac:dyDescent="0.15">
      <c r="A48" s="56">
        <v>572</v>
      </c>
      <c r="B48" s="64" t="s">
        <v>105</v>
      </c>
      <c r="C48" s="109"/>
      <c r="D48" s="109"/>
      <c r="E48" s="58">
        <v>46000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</row>
    <row r="49" spans="1:21" ht="21" customHeight="1" x14ac:dyDescent="0.15">
      <c r="A49" s="56">
        <v>573</v>
      </c>
      <c r="B49" s="64" t="s">
        <v>61</v>
      </c>
      <c r="C49" s="109"/>
      <c r="D49" s="109"/>
      <c r="E49" s="58">
        <v>45982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</row>
    <row r="50" spans="1:21" ht="21" customHeight="1" x14ac:dyDescent="0.15">
      <c r="A50" s="56">
        <v>574</v>
      </c>
      <c r="B50" s="64" t="s">
        <v>106</v>
      </c>
      <c r="C50" s="109"/>
      <c r="D50" s="109"/>
      <c r="E50" s="58">
        <v>45995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</row>
    <row r="51" spans="1:21" ht="21" customHeight="1" x14ac:dyDescent="0.15">
      <c r="A51" s="56">
        <v>575</v>
      </c>
      <c r="B51" s="65" t="s">
        <v>64</v>
      </c>
      <c r="C51" s="109"/>
      <c r="D51" s="109"/>
      <c r="E51" s="58">
        <v>45981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</row>
    <row r="52" spans="1:21" ht="21" customHeight="1" x14ac:dyDescent="0.15">
      <c r="A52" s="56">
        <v>576</v>
      </c>
      <c r="B52" s="65" t="s">
        <v>66</v>
      </c>
      <c r="C52" s="109"/>
      <c r="D52" s="109"/>
      <c r="E52" s="58">
        <v>45996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</row>
    <row r="53" spans="1:21" ht="21" customHeight="1" x14ac:dyDescent="0.15">
      <c r="A53" s="56">
        <v>577</v>
      </c>
      <c r="B53" s="65" t="s">
        <v>67</v>
      </c>
      <c r="C53" s="109"/>
      <c r="D53" s="109"/>
      <c r="E53" s="58">
        <v>45994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</row>
    <row r="54" spans="1:21" ht="21" customHeight="1" x14ac:dyDescent="0.15">
      <c r="A54" s="56">
        <v>651</v>
      </c>
      <c r="B54" s="65" t="s">
        <v>79</v>
      </c>
      <c r="C54" s="109"/>
      <c r="D54" s="109"/>
      <c r="E54" s="58">
        <v>45981</v>
      </c>
      <c r="F54" s="58">
        <v>45982</v>
      </c>
      <c r="G54" s="58">
        <v>45986</v>
      </c>
      <c r="H54" s="58">
        <v>45987</v>
      </c>
      <c r="I54" s="58">
        <v>45988</v>
      </c>
      <c r="J54" s="58">
        <v>45989</v>
      </c>
      <c r="K54" s="58">
        <v>45992</v>
      </c>
      <c r="L54" s="58">
        <v>45993</v>
      </c>
      <c r="M54" s="58">
        <v>45994</v>
      </c>
      <c r="N54" s="58">
        <v>45995</v>
      </c>
      <c r="O54" s="58">
        <v>45996</v>
      </c>
      <c r="P54" s="58">
        <v>45999</v>
      </c>
      <c r="Q54" s="58">
        <v>46000</v>
      </c>
      <c r="R54" s="58">
        <v>46001</v>
      </c>
      <c r="S54" s="58"/>
      <c r="T54" s="58"/>
      <c r="U54" s="58"/>
    </row>
    <row r="55" spans="1:21" ht="21" customHeight="1" x14ac:dyDescent="0.15">
      <c r="A55" s="56">
        <v>701</v>
      </c>
      <c r="B55" s="65" t="s">
        <v>80</v>
      </c>
      <c r="C55" s="109"/>
      <c r="D55" s="109"/>
      <c r="E55" s="58">
        <v>45981</v>
      </c>
      <c r="F55" s="58">
        <v>45982</v>
      </c>
      <c r="G55" s="58">
        <v>45986</v>
      </c>
      <c r="H55" s="58">
        <v>45987</v>
      </c>
      <c r="I55" s="58">
        <v>45988</v>
      </c>
      <c r="J55" s="58">
        <v>45989</v>
      </c>
      <c r="K55" s="58">
        <v>45992</v>
      </c>
      <c r="L55" s="58">
        <v>45993</v>
      </c>
      <c r="M55" s="58">
        <v>45994</v>
      </c>
      <c r="N55" s="58">
        <v>45995</v>
      </c>
      <c r="O55" s="58">
        <v>45996</v>
      </c>
      <c r="P55" s="58">
        <v>45999</v>
      </c>
      <c r="Q55" s="58">
        <v>46000</v>
      </c>
      <c r="R55" s="58">
        <v>46001</v>
      </c>
      <c r="S55" s="58"/>
      <c r="T55" s="58"/>
      <c r="U55" s="58"/>
    </row>
    <row r="56" spans="1:21" ht="21" customHeight="1" x14ac:dyDescent="0.15">
      <c r="A56" s="56">
        <v>751</v>
      </c>
      <c r="B56" s="65" t="s">
        <v>107</v>
      </c>
      <c r="C56" s="109"/>
      <c r="D56" s="109"/>
      <c r="E56" s="58">
        <v>45982</v>
      </c>
      <c r="F56" s="58">
        <v>45986</v>
      </c>
      <c r="G56" s="58">
        <v>45987</v>
      </c>
      <c r="H56" s="58">
        <v>45989</v>
      </c>
      <c r="I56" s="58">
        <v>45992</v>
      </c>
      <c r="J56" s="58">
        <v>45993</v>
      </c>
      <c r="K56" s="58">
        <v>45994</v>
      </c>
      <c r="L56" s="58">
        <v>45996</v>
      </c>
      <c r="M56" s="58">
        <v>45999</v>
      </c>
      <c r="N56" s="58">
        <v>46000</v>
      </c>
      <c r="O56" s="58">
        <v>46001</v>
      </c>
      <c r="P56" s="58"/>
      <c r="Q56" s="58"/>
      <c r="R56" s="58"/>
      <c r="S56" s="58"/>
      <c r="T56" s="58"/>
      <c r="U56" s="58"/>
    </row>
    <row r="57" spans="1:21" ht="21" customHeight="1" x14ac:dyDescent="0.15">
      <c r="A57" s="56">
        <v>801</v>
      </c>
      <c r="B57" s="65" t="s">
        <v>81</v>
      </c>
      <c r="C57" s="109"/>
      <c r="D57" s="109"/>
      <c r="E57" s="58">
        <v>45993</v>
      </c>
      <c r="F57" s="58">
        <v>45994</v>
      </c>
      <c r="G57" s="58">
        <v>45996</v>
      </c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</row>
    <row r="58" spans="1:21" ht="21" customHeight="1" x14ac:dyDescent="0.15">
      <c r="A58" s="56">
        <v>802</v>
      </c>
      <c r="B58" s="65" t="s">
        <v>108</v>
      </c>
      <c r="C58" s="109"/>
      <c r="D58" s="109"/>
      <c r="E58" s="58">
        <v>45993</v>
      </c>
      <c r="F58" s="58">
        <v>45994</v>
      </c>
      <c r="G58" s="58">
        <v>45996</v>
      </c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</row>
    <row r="59" spans="1:21" ht="21" customHeight="1" x14ac:dyDescent="0.15">
      <c r="A59" s="56">
        <v>851</v>
      </c>
      <c r="B59" s="65" t="s">
        <v>82</v>
      </c>
      <c r="C59" s="109"/>
      <c r="D59" s="109"/>
      <c r="E59" s="58">
        <v>45981</v>
      </c>
      <c r="F59" s="58">
        <v>45982</v>
      </c>
      <c r="G59" s="58">
        <v>45986</v>
      </c>
      <c r="H59" s="58">
        <v>45987</v>
      </c>
      <c r="I59" s="58">
        <v>45988</v>
      </c>
      <c r="J59" s="58">
        <v>45989</v>
      </c>
      <c r="K59" s="58">
        <v>45990</v>
      </c>
      <c r="L59" s="58">
        <v>45992</v>
      </c>
      <c r="M59" s="58">
        <v>45993</v>
      </c>
      <c r="N59" s="58">
        <v>45994</v>
      </c>
      <c r="O59" s="58">
        <v>45995</v>
      </c>
      <c r="P59" s="58">
        <v>45996</v>
      </c>
      <c r="Q59" s="58">
        <v>45997</v>
      </c>
      <c r="R59" s="58">
        <v>45999</v>
      </c>
      <c r="S59" s="58">
        <v>46000</v>
      </c>
      <c r="T59" s="58">
        <v>46001</v>
      </c>
      <c r="U59" s="58"/>
    </row>
    <row r="60" spans="1:21" ht="21" customHeight="1" x14ac:dyDescent="0.15">
      <c r="A60" s="56">
        <v>852</v>
      </c>
      <c r="B60" s="65" t="s">
        <v>83</v>
      </c>
      <c r="C60" s="109"/>
      <c r="D60" s="109"/>
      <c r="E60" s="58">
        <v>45981</v>
      </c>
      <c r="F60" s="58">
        <v>45982</v>
      </c>
      <c r="G60" s="58">
        <v>45986</v>
      </c>
      <c r="H60" s="58">
        <v>45987</v>
      </c>
      <c r="I60" s="58">
        <v>45988</v>
      </c>
      <c r="J60" s="58">
        <v>45989</v>
      </c>
      <c r="K60" s="58">
        <v>45992</v>
      </c>
      <c r="L60" s="58">
        <v>45993</v>
      </c>
      <c r="M60" s="58">
        <v>45994</v>
      </c>
      <c r="N60" s="58">
        <v>45995</v>
      </c>
      <c r="O60" s="58">
        <v>45996</v>
      </c>
      <c r="P60" s="58">
        <v>45997</v>
      </c>
      <c r="Q60" s="58">
        <v>45999</v>
      </c>
      <c r="R60" s="58">
        <v>46000</v>
      </c>
      <c r="S60" s="58">
        <v>46001</v>
      </c>
      <c r="T60" s="58"/>
      <c r="U60" s="58"/>
    </row>
  </sheetData>
  <sheetProtection sheet="1" objects="1" scenarios="1"/>
  <mergeCells count="1">
    <mergeCell ref="E1:U1"/>
  </mergeCells>
  <phoneticPr fontId="1"/>
  <pageMargins left="0.39370078740157483" right="0.39370078740157483" top="0.39370078740157483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</vt:lpstr>
      <vt:lpstr>申込書</vt:lpstr>
      <vt:lpstr>医療機関データ</vt:lpstr>
      <vt:lpstr>申込書!Print_Area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矢澤 亜砂緒</dc:creator>
  <cp:lastModifiedBy>久留 賢太</cp:lastModifiedBy>
  <cp:lastPrinted>2025-08-25T04:54:27Z</cp:lastPrinted>
  <dcterms:created xsi:type="dcterms:W3CDTF">2022-12-07T00:27:05Z</dcterms:created>
  <dcterms:modified xsi:type="dcterms:W3CDTF">2025-09-04T00:48:32Z</dcterms:modified>
</cp:coreProperties>
</file>